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C:\Projekty\ZŠ Opava 2024\VZ\Rozpočty\IT vybavení\"/>
    </mc:Choice>
  </mc:AlternateContent>
  <xr:revisionPtr revIDLastSave="0" documentId="13_ncr:1_{D70ABC4D-BD40-425E-9A17-9897966FD5CE}" xr6:coauthVersionLast="36" xr6:coauthVersionMax="47" xr10:uidLastSave="{00000000-0000-0000-0000-000000000000}"/>
  <bookViews>
    <workbookView xWindow="0" yWindow="0" windowWidth="23040" windowHeight="8196" activeTab="4" xr2:uid="{00000000-000D-0000-FFFF-FFFF00000000}"/>
  </bookViews>
  <sheets>
    <sheet name="Shrnutí" sheetId="2" r:id="rId1"/>
    <sheet name="ZŠ Edvarda Beneše" sheetId="1" r:id="rId2"/>
    <sheet name="ZŠ Malé Hoštice" sheetId="3" r:id="rId3"/>
    <sheet name="ZŠ Nový Svět" sheetId="4" r:id="rId4"/>
    <sheet name="ZŠ Šrámkova" sheetId="5" r:id="rId5"/>
    <sheet name="ZŠ Vrchní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6" l="1"/>
  <c r="I6" i="6"/>
  <c r="H7" i="6"/>
  <c r="I7" i="6" s="1"/>
  <c r="H8" i="6"/>
  <c r="I8" i="6"/>
  <c r="H9" i="6"/>
  <c r="I9" i="6"/>
  <c r="H10" i="6"/>
  <c r="I10" i="6"/>
  <c r="H11" i="6"/>
  <c r="I11" i="6" s="1"/>
  <c r="H12" i="6"/>
  <c r="I12" i="6"/>
  <c r="H13" i="6"/>
  <c r="I13" i="6"/>
  <c r="H14" i="6"/>
  <c r="I14" i="6"/>
  <c r="H15" i="6"/>
  <c r="I15" i="6" s="1"/>
  <c r="H16" i="6"/>
  <c r="I16" i="6"/>
  <c r="H17" i="6"/>
  <c r="I17" i="6"/>
  <c r="H18" i="6"/>
  <c r="I18" i="6"/>
  <c r="H19" i="6"/>
  <c r="I19" i="6" s="1"/>
  <c r="H20" i="6"/>
  <c r="I20" i="6"/>
  <c r="H21" i="6"/>
  <c r="I21" i="6"/>
  <c r="H22" i="6"/>
  <c r="I22" i="6"/>
  <c r="H23" i="6"/>
  <c r="I23" i="6" s="1"/>
  <c r="H24" i="6"/>
  <c r="I24" i="6"/>
  <c r="H25" i="6"/>
  <c r="I25" i="6"/>
  <c r="H26" i="6"/>
  <c r="I26" i="6"/>
  <c r="H27" i="6"/>
  <c r="I27" i="6" s="1"/>
  <c r="H28" i="6"/>
  <c r="I28" i="6"/>
  <c r="H29" i="6"/>
  <c r="I29" i="6"/>
  <c r="H30" i="6"/>
  <c r="I30" i="6"/>
  <c r="H31" i="6"/>
  <c r="I31" i="6" s="1"/>
  <c r="H32" i="6"/>
  <c r="I32" i="6"/>
  <c r="H33" i="6"/>
  <c r="I33" i="6"/>
  <c r="H34" i="6"/>
  <c r="H36" i="6" s="1"/>
  <c r="C40" i="6" s="1"/>
  <c r="C8" i="2" s="1"/>
  <c r="I34" i="6" l="1"/>
  <c r="I36" i="6"/>
  <c r="C42" i="6" s="1"/>
  <c r="C41" i="6" s="1"/>
  <c r="H6" i="5"/>
  <c r="I6" i="5" s="1"/>
  <c r="H7" i="5"/>
  <c r="I7" i="5" s="1"/>
  <c r="H8" i="5"/>
  <c r="I8" i="5"/>
  <c r="H9" i="5"/>
  <c r="I9" i="5"/>
  <c r="H10" i="5"/>
  <c r="I10" i="5"/>
  <c r="H11" i="5"/>
  <c r="I11" i="5" s="1"/>
  <c r="H12" i="5"/>
  <c r="I12" i="5"/>
  <c r="H13" i="5"/>
  <c r="I13" i="5"/>
  <c r="H14" i="5"/>
  <c r="I14" i="5"/>
  <c r="H15" i="5"/>
  <c r="I15" i="5" s="1"/>
  <c r="H16" i="5"/>
  <c r="I16" i="5"/>
  <c r="H17" i="5"/>
  <c r="I17" i="5"/>
  <c r="H18" i="5"/>
  <c r="I18" i="5"/>
  <c r="H19" i="5"/>
  <c r="I19" i="5" s="1"/>
  <c r="H20" i="5"/>
  <c r="I20" i="5"/>
  <c r="H21" i="5"/>
  <c r="I21" i="5"/>
  <c r="H22" i="5"/>
  <c r="I22" i="5"/>
  <c r="H23" i="5"/>
  <c r="I23" i="5" s="1"/>
  <c r="H24" i="5"/>
  <c r="I24" i="5"/>
  <c r="H25" i="5"/>
  <c r="I25" i="5"/>
  <c r="H26" i="5"/>
  <c r="I26" i="5"/>
  <c r="H27" i="5"/>
  <c r="I27" i="5" s="1"/>
  <c r="H28" i="5"/>
  <c r="I28" i="5"/>
  <c r="H29" i="5"/>
  <c r="I29" i="5"/>
  <c r="H30" i="5"/>
  <c r="I30" i="5"/>
  <c r="H31" i="5"/>
  <c r="I31" i="5" s="1"/>
  <c r="H32" i="5"/>
  <c r="I32" i="5"/>
  <c r="H33" i="5"/>
  <c r="I33" i="5"/>
  <c r="H34" i="5"/>
  <c r="I34" i="5"/>
  <c r="H35" i="5"/>
  <c r="I35" i="5" s="1"/>
  <c r="H36" i="5"/>
  <c r="I36" i="5" s="1"/>
  <c r="H37" i="5"/>
  <c r="I37" i="5" s="1"/>
  <c r="I39" i="5" l="1"/>
  <c r="C45" i="5" s="1"/>
  <c r="H39" i="5"/>
  <c r="C43" i="5" s="1"/>
  <c r="C7" i="2" s="1"/>
  <c r="H6" i="4"/>
  <c r="I6" i="4"/>
  <c r="H7" i="4"/>
  <c r="I7" i="4" s="1"/>
  <c r="H8" i="4"/>
  <c r="I8" i="4"/>
  <c r="H9" i="4"/>
  <c r="I9" i="4"/>
  <c r="H10" i="4"/>
  <c r="I10" i="4"/>
  <c r="H11" i="4"/>
  <c r="I11" i="4" s="1"/>
  <c r="H12" i="4"/>
  <c r="I12" i="4"/>
  <c r="H13" i="4"/>
  <c r="I13" i="4"/>
  <c r="H14" i="4"/>
  <c r="I14" i="4"/>
  <c r="H15" i="4"/>
  <c r="I15" i="4" s="1"/>
  <c r="H16" i="4"/>
  <c r="I16" i="4"/>
  <c r="H17" i="4"/>
  <c r="I17" i="4"/>
  <c r="H18" i="4"/>
  <c r="I18" i="4"/>
  <c r="H19" i="4"/>
  <c r="I19" i="4" s="1"/>
  <c r="H20" i="4"/>
  <c r="I20" i="4"/>
  <c r="H21" i="4"/>
  <c r="I21" i="4"/>
  <c r="H22" i="4"/>
  <c r="I22" i="4"/>
  <c r="H23" i="4"/>
  <c r="I23" i="4" s="1"/>
  <c r="H24" i="4"/>
  <c r="I24" i="4"/>
  <c r="H25" i="4"/>
  <c r="I25" i="4"/>
  <c r="H26" i="4"/>
  <c r="I26" i="4"/>
  <c r="H27" i="4"/>
  <c r="I27" i="4" s="1"/>
  <c r="H28" i="4"/>
  <c r="I28" i="4"/>
  <c r="H29" i="4"/>
  <c r="I29" i="4"/>
  <c r="H30" i="4"/>
  <c r="I30" i="4"/>
  <c r="H31" i="4"/>
  <c r="I31" i="4"/>
  <c r="H32" i="4"/>
  <c r="I32" i="4"/>
  <c r="H33" i="4"/>
  <c r="I33" i="4" s="1"/>
  <c r="H35" i="4"/>
  <c r="C39" i="4" s="1"/>
  <c r="C6" i="2" s="1"/>
  <c r="C44" i="5" l="1"/>
  <c r="I35" i="4"/>
  <c r="C41" i="4" s="1"/>
  <c r="C40" i="4" s="1"/>
  <c r="H6" i="3"/>
  <c r="I6" i="3"/>
  <c r="H7" i="3"/>
  <c r="I7" i="3" s="1"/>
  <c r="H8" i="3"/>
  <c r="I8" i="3" s="1"/>
  <c r="H9" i="3"/>
  <c r="I9" i="3"/>
  <c r="H10" i="3"/>
  <c r="I10" i="3"/>
  <c r="H11" i="3"/>
  <c r="I11" i="3" s="1"/>
  <c r="H12" i="3"/>
  <c r="I12" i="3" s="1"/>
  <c r="H13" i="3"/>
  <c r="I13" i="3"/>
  <c r="H14" i="3"/>
  <c r="I14" i="3"/>
  <c r="H15" i="3"/>
  <c r="I15" i="3" s="1"/>
  <c r="H16" i="3"/>
  <c r="I16" i="3" s="1"/>
  <c r="H17" i="3"/>
  <c r="I17" i="3"/>
  <c r="H18" i="3"/>
  <c r="I18" i="3" s="1"/>
  <c r="H20" i="3"/>
  <c r="C24" i="3" s="1"/>
  <c r="C5" i="2" s="1"/>
  <c r="I20" i="3" l="1"/>
  <c r="C26" i="3" s="1"/>
  <c r="C25" i="3" s="1"/>
  <c r="G8" i="2"/>
  <c r="E5" i="2"/>
  <c r="E6" i="2"/>
  <c r="G6" i="2" s="1"/>
  <c r="E7" i="2"/>
  <c r="G7" i="2" s="1"/>
  <c r="E8" i="2"/>
  <c r="G5" i="2" l="1"/>
  <c r="H30" i="1"/>
  <c r="I30" i="1" s="1"/>
  <c r="H29" i="1"/>
  <c r="I29" i="1" s="1"/>
  <c r="H28" i="1"/>
  <c r="I28" i="1" s="1"/>
  <c r="H27" i="1"/>
  <c r="I27" i="1" s="1"/>
  <c r="H26" i="1"/>
  <c r="I26" i="1" s="1"/>
  <c r="I25" i="1"/>
  <c r="H25" i="1"/>
  <c r="H24" i="1"/>
  <c r="I24" i="1" s="1"/>
  <c r="H23" i="1"/>
  <c r="I23" i="1" s="1"/>
  <c r="H22" i="1"/>
  <c r="I22" i="1" s="1"/>
  <c r="H21" i="1"/>
  <c r="I21" i="1" s="1"/>
  <c r="H20" i="1"/>
  <c r="I20" i="1" s="1"/>
  <c r="H7" i="1"/>
  <c r="I7" i="1" s="1"/>
  <c r="H8" i="1"/>
  <c r="I8" i="1"/>
  <c r="H9" i="1"/>
  <c r="I9" i="1" s="1"/>
  <c r="H10" i="1"/>
  <c r="I10" i="1" s="1"/>
  <c r="H11" i="1"/>
  <c r="I11" i="1"/>
  <c r="H12" i="1"/>
  <c r="I12" i="1"/>
  <c r="H13" i="1"/>
  <c r="I13" i="1" s="1"/>
  <c r="H14" i="1"/>
  <c r="I14" i="1"/>
  <c r="H15" i="1"/>
  <c r="I15" i="1"/>
  <c r="H16" i="1"/>
  <c r="I16" i="1"/>
  <c r="H17" i="1"/>
  <c r="I17" i="1"/>
  <c r="H18" i="1"/>
  <c r="I18" i="1"/>
  <c r="H19" i="1"/>
  <c r="I19" i="1" s="1"/>
  <c r="H31" i="1"/>
  <c r="I31" i="1"/>
  <c r="H32" i="1"/>
  <c r="I32" i="1"/>
  <c r="H33" i="1"/>
  <c r="I33" i="1"/>
  <c r="H34" i="1"/>
  <c r="I34" i="1" s="1"/>
  <c r="H35" i="1"/>
  <c r="I35" i="1"/>
  <c r="H6" i="1" l="1"/>
  <c r="H37" i="1" l="1"/>
  <c r="C41" i="1" s="1"/>
  <c r="C4" i="2" s="1"/>
  <c r="I6" i="1"/>
  <c r="I37" i="1" s="1"/>
  <c r="C9" i="2" l="1"/>
  <c r="E4" i="2"/>
  <c r="C43" i="1"/>
  <c r="C42" i="1" s="1"/>
  <c r="G4" i="2" l="1"/>
  <c r="G9" i="2" s="1"/>
  <c r="E9" i="2"/>
</calcChain>
</file>

<file path=xl/sharedStrings.xml><?xml version="1.0" encoding="utf-8"?>
<sst xmlns="http://schemas.openxmlformats.org/spreadsheetml/2006/main" count="633" uniqueCount="146">
  <si>
    <t xml:space="preserve">Pokud specifikace položky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poptávkového řízení to při zpracování nabídky bude chápat jako vymezení kvalitativního standardu. V tomto případě je účastník poptávkového řízení oprávněn v nabídce uvést i jiné, kvalitativně a technicky obdobné řešení, které splňuje minimálně požadované standardy a odpovídá uvedeným parametrům. </t>
  </si>
  <si>
    <t>Poř.číslo</t>
  </si>
  <si>
    <t>Místnost</t>
  </si>
  <si>
    <t>Název položky</t>
  </si>
  <si>
    <t>Specifikace položky - minimální požadavky</t>
  </si>
  <si>
    <t>Jedn.</t>
  </si>
  <si>
    <t>Počet ks</t>
  </si>
  <si>
    <t>Ceny bez DPH</t>
  </si>
  <si>
    <t>Cena celkem bez DPH</t>
  </si>
  <si>
    <t>Cena Celkem s DPH</t>
  </si>
  <si>
    <t>Název výrobce a PN produktu (případně jiná specifikace)</t>
  </si>
  <si>
    <t>ks</t>
  </si>
  <si>
    <t>CELKEM</t>
  </si>
  <si>
    <t>UCHAZEČ VYPLNÍ POUZE ŽLUTĚ PODBARVENÁ POLE!!</t>
  </si>
  <si>
    <t>DPH 21 %</t>
  </si>
  <si>
    <t>Cena celkem s DPH</t>
  </si>
  <si>
    <t xml:space="preserve">VR brýle + příslušenství </t>
  </si>
  <si>
    <t>3D skenner s toučnou pro digitalizaci v automatickém i fixním režimu. 
Skenování min 1fps/4s 
Přesnost min. 0,05mm pro jedno skenování
Automatické meshování pro vodotěsná 3D data
Rozlišení kamery min 1,3MPx
Skenová rozsah až 30x30x30mm
Konektivita min. 1xUSB 2.0 a vyšší
12 měsíců záruka</t>
  </si>
  <si>
    <t>Maximální rozměry tisku min. 250×210×210 mm (9.84"×8.3"×8.3")
Výška vrstev 	min. 0.05 - 0.35 mm
Tryska 	0.4mm jako základ, široká nabídka dalších podporovaných průměrů trysek
Průměr filamentu 	1.75 mm
Podporované materiály 	Široké spektrum termoplastů, včetně PLA, PETG, ASA, ABS, PC (polykarbonát), CPE, PVA/BVOH, PVB, HIPS, PP (polypropylen), Flex, nGen, Nylon, materiály s karbonovou přísměsí a další materiály</t>
  </si>
  <si>
    <t>licence digitální knihovny (e-learningu)</t>
  </si>
  <si>
    <t>Databáze musí obsahovat vzdělávací 3D modely pro výuku cizích jazyků, přírodních věd, dějepisu, zeměpisu a technických předmětů pro základní školy . Je požadováno minimálně 20 modelů pro výuku každého z uvedených předmětů
Databáze musí obsahovat vzdělávací 3D modely pro výuku dalších vzdělávacích oblastí pro základní školy
Vizuální knihovny s odborně garantovanými 3D modely s komplexním pokrytím
Databáze výukových materiálů pro práci v prostředí interaktivních zařízení
Databáze testů musí být plně kompatibilní s nabídnutými virtuálními brýlemi
Možnost kombinace se všemi operačními systémy (Windows, Android, iOS) a speciálními VR brýlemi
Možnost se s VR headsetem pohybovat v celém prostředí e-learningového portálu
Možnost manipulace s 3D modelem,
Sdílení promítaného obsahu s jinými žáky nebo pedagogy
přístup odkudkoliv k databázi 3D modelů a 360 stupnových fotografií
Zaškolení pedagogických pracovníků v ceně licence
Možnost vytváření a vkládání 360 stupňových fotografií a 3D modelů žáky s možností vkládání do portálu digitální knihovny 
neomezená licence pokrývající celou školu.</t>
  </si>
  <si>
    <t>Posílení vnitřní konektivity - wifi AP pro pokrytí WiFi signálem 2,4GHz i 5GHz s plnou podporou norem 802.11a/b/g/n/ac/ax, podpora protokolu IEEE 802.1X, 802.1Q, podpora WPA2, PoE, multi SSID, Centrální správa formou interního virtuálního kontroleru, který je součásti systému AP, podpora mechanismu izolace klientů, propustnost min. 1,2 Gb/s v pásmu 5 GHz (2x2 MIMO) a min. 574 Mb/s v pásmu 2.4 GHz (2x2 MIMO), minimálně 1x 10/100/1000 RJ-45 LAN, držák s možností přichycení na zeď i strop. Cena včetně instalace, konfigurace a dopravy.</t>
  </si>
  <si>
    <t>Notebooky pro žáky + SW vybavení</t>
  </si>
  <si>
    <t xml:space="preserve">Vzdělávací software – licence pro výuku ve VR </t>
  </si>
  <si>
    <t>Multifunkční učebna</t>
  </si>
  <si>
    <t>Multifunkční učebna - Infrastruktura</t>
  </si>
  <si>
    <t>Datový rozvaděč</t>
  </si>
  <si>
    <t>19" vyvazovací panel 1U, s plastovým krytem, profil 40x50mm</t>
  </si>
  <si>
    <t>Patch kabel UTP 0,5m cat6</t>
  </si>
  <si>
    <t>Instalační krabice (v nábytku)</t>
  </si>
  <si>
    <t>POE adaptér 48V 0,5A</t>
  </si>
  <si>
    <t>Pomocný instalační materiál</t>
  </si>
  <si>
    <t>Odborné zapojení; Proměření tras</t>
  </si>
  <si>
    <t>m</t>
  </si>
  <si>
    <t>kpl</t>
  </si>
  <si>
    <t>hod</t>
  </si>
  <si>
    <t>Instalační materiál</t>
  </si>
  <si>
    <t>Měření tras</t>
  </si>
  <si>
    <t>UTP, Cat6, drát, LSOH, AWG 23</t>
  </si>
  <si>
    <t>Kabeláž strukturovaná - Patch kabel</t>
  </si>
  <si>
    <t>Kabeláž strukturovaná - UTP, Cat6</t>
  </si>
  <si>
    <t>POE adaptér</t>
  </si>
  <si>
    <t>Access Point</t>
  </si>
  <si>
    <t>Zásuvka CAT6 UTP 2 x RJ45</t>
  </si>
  <si>
    <t>Zásuvka CAT6 UTP 1 x RJ45</t>
  </si>
  <si>
    <t>Zásuvka Typ2</t>
  </si>
  <si>
    <t>Zásuvka Typ1</t>
  </si>
  <si>
    <t>patch kabelUTP 2m cat6</t>
  </si>
  <si>
    <t>Datový rozvaděč - Patch kabel</t>
  </si>
  <si>
    <t>Rychlozařezávací keystone CAT6 UTP RJ45 černý pro kleště</t>
  </si>
  <si>
    <t>Modulární patch panel 24 portů 1U</t>
  </si>
  <si>
    <t>Datový rozvaděč -Vyvazovací panel</t>
  </si>
  <si>
    <t>Datový rozvaděč -Keystone</t>
  </si>
  <si>
    <t>Datový rozvaděč -Modulární patch panel</t>
  </si>
  <si>
    <t>19" rozvodný panel 5x230V, ČSN, kabel 3m, přepěťová ochrana</t>
  </si>
  <si>
    <t>Datový rozvaděč -19" rozvodný panel</t>
  </si>
  <si>
    <t>Switch 24G port - min. 24x 10/100/1000BASE-T Port a 4x 1G SFP port, interní AC, Kapacita přepínače min. 56 Gbps, podpora IEEE 802.1X,  IEEE 802.1Q,  IEEE 802.1S, možnost uložení více konfiguračních souborů, Centralizovaná správa podporující automatickou konfiguraci, řízení a náhled na přepínače formou grafického rozhraní s licencí pro až 25 přepínačů v ceně. Cena včetně instalace, konfigurace a dopravy.</t>
  </si>
  <si>
    <t>Datový rozvaděč -Switch</t>
  </si>
  <si>
    <t>19" jednodílný rozvaděč 12U/500mm, odnímatelné boční kryty</t>
  </si>
  <si>
    <t>Pozn. pro dodavatele:Uchazeč doplní obchodní název a poskytne demo/trial verzi</t>
  </si>
  <si>
    <t>min. 10" multi-dotykový displej, LED podsvícení, technologií IPS a rozlišení min. 2100 x 1500
úložiště min. 64 GB
2x kamera min. 7 MP a 10 MP
Konektivita: min. USB-C nebo Lightning, Wi-Fi, BT
Výbava: min. gyroskop, akcelerometr, snímač okolního osvětlení, digitální kompas
Baterie: Li-Pol, výdrž až 10 hodin</t>
  </si>
  <si>
    <t xml:space="preserve">Mobilní dobíjecí zařízení pro tablety </t>
  </si>
  <si>
    <t>skříň pro uložení a nabíjení  tabletů
možnost uložit a nabíjet min. 30 ks
hromadné nabíjení uložených zařízení
pro každý notebook zásuvka 230V
větrací mřížky a termostatem řízený ventilátor
centrální přepěťová ochrana
pojezdová kolečka s brzdou</t>
  </si>
  <si>
    <t>Notebooky pro kantora + SW vybavení</t>
  </si>
  <si>
    <t xml:space="preserve">Výukový software pro přírodní vědy neomezená školní multilicence.
software s výukovým obsahem pro interaktivní učebny přírodních věd v českém jazyce založený na moderních zobrazovacích metodách, jako jsou 3D modely, hluboké zoomy (mikroskopické zoomy), 
animace, videa a rozšířená realita. Obsah zahrnuje minimálně tyto knihovny pokrývající tematicky učivo : biologie člověka, biologie rostlin, biologie zvířat, chemie, fyzika, geometrie, geologie, paleontologie Obsah každé jednotlivé knihovny čítá minimálně 150 položek (tematických jednotek, které jsou zpracované moderními zobrazovacími metodami).               </t>
  </si>
  <si>
    <t>STEM Stavebnice</t>
  </si>
  <si>
    <t xml:space="preserve">Robotická STEAM stavebnice, počet dílků min. 528 ks; obsahuje min. programovatelný Hub ;  senzor vzdálenosti;  senzor síly; barevný senzor;  velký motor;  2 střední motory </t>
  </si>
  <si>
    <t>STEM Technická stavebnice - obvody</t>
  </si>
  <si>
    <t xml:space="preserve">Sada robotických stavebnic  - pro min.5 skupinek obsahuje min. 5x stavebnic - Určeno pro první stupeň
min obsah - 5x 2 boxy s konstrukčními, pohybovými
a elektronickými díly), nabíječku, min. 5x  kleště, herní
pole s min. 5 dlaždicemi a mantinely, doplňkovou sadu dílů,
tašku na boxy se stavebnicemi, tašku na herní pole. </t>
  </si>
  <si>
    <t>STEM Robotika</t>
  </si>
  <si>
    <t>Sada robotických stavebnic  - pro min. 5 skupinek žáků obsahuje min. 5x základní sadu - Určeno pro Druhá stupeň
(mozek robota s baterií, dálkový ovladač, 4x motor, gyro
senzor, nárazníkový senzor, tlačítko s LED, senzor
vzdálenosti, optický senzor, platové konstrukční díly
a nosníky, plastový box) a navíc herní pole s taškou,
doplňkovou sadu dílů, tašku na herní pole</t>
  </si>
  <si>
    <t>3D scaner</t>
  </si>
  <si>
    <t>3D tiskárna</t>
  </si>
  <si>
    <t xml:space="preserve">Tablet pro žáky </t>
  </si>
  <si>
    <t xml:space="preserve">tablet pro učitele </t>
  </si>
  <si>
    <t>CENOVÝ ROZPOČET pro ZŠ Edvarda Beneše</t>
  </si>
  <si>
    <t xml:space="preserve">operační systém – podkladová licence jež škola používá pro zařazení do multilicenčního programu   EES
min. 16" displej s rozlišením (1920x1200)
výkon CPU min. 16000 bodu dle nezávislého testu https://www.cpubenchmark.net/cpu_list.php v době podání nabídky
pamět: min. 16GB DDR5
SSD: min. 512GB 
numerická klávesnice, podsvícená klávesnice
WIFI ax , Bluetooth min v.5
min. USB 3.2 Gen 1 Type-A,  1x USB 3.2 Gen 2 Type-C (s podporou   napájení notebooku a DisplayPort)
komb.konektor sluchátek/mikrofonu, HDMI, RJ-45 (LAN)
</t>
  </si>
  <si>
    <t xml:space="preserve">operační systém – podkladová licence jež škola používá pro zařazení do multilicenčního programu   EES
min. 16" displej s rozlišením (1920x1200)
výkon CPU min. 16000 bodu dle nezávislého testu https://www.cpubenchmark.net/cpu_list.php
pamět: min. 16GB DDR5
SSD: min. 512GB 
numerická klávesnice, podsvícená klávesnice
WIFI ax , Bluetooth min v.5
min. USB 3.2 Gen 1 Type-A,  1x USB 3.2 Gen 2 Type-C (s podporou   napájení notebooku a DisplayPort)
komb.konektor sluchátek/mikrofonu, HDMI, RJ-45 (LAN)
</t>
  </si>
  <si>
    <t xml:space="preserve">Rozlišení displeje min. 3664 x 1920 pixelů, Senzory min.: akcelerometr, magnetometr, gyroskopický senzor,  min. 128 GB disk; konektivita. Min. WiFi, 2x Ruční ovladač </t>
  </si>
  <si>
    <t>SHRNUTÍ</t>
  </si>
  <si>
    <t>Shrnutí</t>
  </si>
  <si>
    <t>ZŠ Edvarda Beneše</t>
  </si>
  <si>
    <t>ZŠ Malé Hoštice</t>
  </si>
  <si>
    <t>ZŠ Nový Svět</t>
  </si>
  <si>
    <t>ZŠ Šrámkova</t>
  </si>
  <si>
    <t>ZŠ Vrchní</t>
  </si>
  <si>
    <t>Celková cena bez DPH</t>
  </si>
  <si>
    <t xml:space="preserve">DPH 21 % </t>
  </si>
  <si>
    <t>Celkem</t>
  </si>
  <si>
    <t>Multimediální učebna</t>
  </si>
  <si>
    <t>Konektivita v rámci učebny</t>
  </si>
  <si>
    <t>Dotykový panel, min. 20 dotyků 
Úhlopříčka min. 86“ , Rozlišení min. 3840 x 2160
jas: min. 400nitů, kontrast min 4000:1
Anti-glare/Fingerprint povrch
životnost udávaná výrobcem min. 50 000 hodin
konektory min.: 3  x HDMI, 1x VGA, 2x AUDIO, 4x USB 3.0, 1 USB-C
OPS slot, integrovaný počítač s min 4GB RAM a 32GB vnitřní paměti, maximální spotřeba 500W
min.2 dotyková pera v balení
Přídavný WIFI a Bluetooth modul 
Stojan s elektrickým zdvihem pro interaktivní LCD displej. Kotvení do stěny a podpůrná konstrukce na podlahu. Motorický zdvih v rozsahu min. 700 mm, dálkové ovládání. Dostatečná nosnost pro dodaný displej. Antikolizní systému.  včetně potřebného příslušenství pro montáž
 Konferenční mikrofon. Pole min. 6 mirofonů. Připojení Bluetooth, nabíjecí baterie z výdrží min. 6 hodin.</t>
  </si>
  <si>
    <t xml:space="preserve">Interaktivní dotyková obrazovka/tabule </t>
  </si>
  <si>
    <t>skříň pro uložení a nabíjení  tabletů a notebooků
možnost uložit a nabíjet min. 30 ks
hromadné nabíjení uložených zařízení
pro každý notebook zásuvka 230V
větrací mřížky a termostatem řízený ventilátor
centrální přepěťová ochrana
pojezdová kolečka s brzdou</t>
  </si>
  <si>
    <t>min. 10" multi-dotykový displej, LED podsvícení, technologií IPS a rozlišení min. 2100 x 1500
úložiště min. 64 GB
2x kamera min. 7 MP a 10 MP
Konektivita: min. USB-C nebo Lightning, Wi-Fi, BT
Výbava: min. gyroskop, akcelerometr, snímač okolního osvětlení, digitální kompas
Baterie: Li-Pol, výdrž až 10 hodin
+ Obal</t>
  </si>
  <si>
    <t xml:space="preserve">NTB, výkon CPU min. 8000 bodu dle nezávislého testu https://www.cpubenchmark.net/cpu_list.php v době podání nabídky, dotykový min. 14" IPS  min. 1920 × 1080, RAM min. 8GB DDR4, SSD min. 256GB disk, podsvícená klávesnice, webkamera, min 1x USB 3.2, min 1x USB-C, min. WiFi 6, Operační system s přístupem na Google Play </t>
  </si>
  <si>
    <t>Notebook</t>
  </si>
  <si>
    <t>Doplňková sada - min. 600 dílků</t>
  </si>
  <si>
    <t>Doplňková sada k STEM stavebnici</t>
  </si>
  <si>
    <t>Rozlišení displeje min. 3664 x 1920 pixelů, Senzory min.: akcelerometr, magnetometr, gyroskopický senzor,  min. 128 GB disk; konektivita. Min. WiFi, 2x Ruční ovladač – 12 měsíců záruka</t>
  </si>
  <si>
    <t>CENOVÝ ROZPOČET pro ZŠ Malé Hoštice</t>
  </si>
  <si>
    <t>Viz detailní rozpočet</t>
  </si>
  <si>
    <t>Tabule na popis fixem, magnetická min. 120x100cm</t>
  </si>
  <si>
    <t xml:space="preserve">Tabule </t>
  </si>
  <si>
    <t xml:space="preserve">Výukový software pro přírodní vědy - školní multilicence (až 400uživatelů).
software s výukovým obsahem pro interaktivní učebny přírodních věd v českém jazyce založený na moderních zobrazovacích metodách, jako jsou 3D modely, hluboké zoomy (mikroskopické zoomy),
animace, videa a rozšířená realita. Obsah zahrnuje minimálně tyto knihovny pokrývající tematicky učivo : biologie člověka, biologie rostlin, biologie zvířat, chemie, fyzika, geometrie, geologie, paleontologie Obsah každé jednotlivé knihovny čítá minimálně 150 položek (tematických jednotek, které jsou zpracované moderními zobrazovacími metodami).       </t>
  </si>
  <si>
    <t>Dotykový panel, min. 20 dotyků 
Úhlopříčka min. 86“ , Rozlišení min. 3840 x 2160
jas: min. 400nitů, kontrast min 4000:1
Anti-glare/Fingerprint povrch
životnost udávaná výrobcem min. 50 000 hodin
konektory min.: 3  x HDMI, 1x VGA, 2x AUDIO, 4x USB 3.0, 1 USB-C
OPS slot, integrovaný počítač s min 4GB RAM a 32GB vnitřní paměti, maximální spotřeba 500W
min.2 dotyková pera v balení
Přídavný WIFI a Bluetooth modul 
Stojan s elektrickým zdvihem pro interaktivní LCD displej. Kotvení do stěny a podpůrná konstrukce na podlahu. Motorický zdvih v rozsahu min. 700 mm, dálkové ovládání. Dostatečná nosnost pro dodaný displej. Antikolizní systému.  včetně potřebného příslušenství pro montáž
 Dvě boční křídla - bílá, keramická křídla pro popisování fixou. 
Konferenční mikrofon. Pole min. 6 mirofonů. Připojení Bluetooth, nabíjecí baterie z výdrží min. 6 hodin.</t>
  </si>
  <si>
    <t>Programovatelný humanoidní robot - minimální požadavky:
praktický, kompletní, všestranný a interaktivní humanoid, výška do 60 cm, váha do 6 kg, pohybuje se a přizpůsobuje svému prostředí, min. 7 dotykových senzorů rozmístěných po celé jeho konstrukci.
Obsahuje všesměrové mikrofony a reproduktory, možnost zapojit se do obohacených dialogů a interakcí. Schopnost naslouchat a rozumět ve všech druzích situací a může mluvit jasně ve více než 20 jazycích.
Je vybaven min. dvěma 2D kamerami, možnost rozpoznávat tvary, objekty i lidi.</t>
  </si>
  <si>
    <t xml:space="preserve">robot (humanoid) </t>
  </si>
  <si>
    <t xml:space="preserve">3D skenner s toučnou pro digitalizaci v automatickém i fixním režimu. 
Skenování min 1fps/4s 
Přesnost min. 0,05mm pro jedno skenování
Automatické meshování pro vodotěsná 3D data
Rozlišení kamery min 1,3MPx
Skenová rozsah až 30x30x30mm
Konektivita min. 1xUSB 2.0 a vyšší
</t>
  </si>
  <si>
    <t>3D scanner</t>
  </si>
  <si>
    <t>skříň pro uložení a nabíjení  tabletů
možnost uložit a nabíjet min. 20 ks
hromadné nabíjení uložených zařízení
pro každý notebook zásuvka 230V
větrací mřížky a termostatem řízený ventilátor
centrální přepěťová ochrana
pojezdová kolečka s brzdou</t>
  </si>
  <si>
    <t>operační systém – podkladová licence jež škola používá pro zařazení do multilicenčního programu   EES
min. 16" displej s rozlišením (1920x1200)
výkon CPU min. 16000 bodu dle nezávislého testu https://www.cpubenchmark.net/cpu_list.php v době podání nabídky
pamět: min. 16GB DDR5
SSD: min. 512GB 
numerická klávesnice, podsvícená klávesnice
WIFI ax , Bluetooth min v.5
min. USB 3.2 Gen 1 Type-A,  1x USB 3.2 Gen 2 Type-C (s podporou   napájení notebooku a DisplayPort)
komb.konektor sluchátek/mikrofonu, HDMI, RJ-45 (LAN)
36 měsíců záruka
+ 2x Monitor  - IPS, úhlopříčka: min. 27" palců
rozlišení: min. 1920x1080, Jas min. 300 cd/m2, Kontrast min. 1000:1, Reakční doba max. 5ms
Pozorovací úhly (Horizontál/Vertikál): 178 / 178</t>
  </si>
  <si>
    <t xml:space="preserve">Notebook pro učitele+ SW vybavení </t>
  </si>
  <si>
    <t>operační systém – podkladová licence jež škola používá pro zařazení do multilicenčního programu   EES
min. 16" displej s rozlišením (1920x1200)
výkon CPU min. 16000 bodu dle nezávislého testu https://www.cpubenchmark.net/cpu_list.php v době podání nabídky
pamět: min. 16GB DDR5
SSD: min. 512GB 
numerická klávesnice, podsvícená klávesnice
WIFI ax , Bluetooth min v.5
min. USB 3.2 Gen 1 Type-A,  1x USB 3.2 Gen 2 Type-C (s podporou   napájení notebooku a DisplayPort)
komb.konektor sluchátek/mikrofonu, HDMI, RJ-45 (LAN)
36 měsíců záruka</t>
  </si>
  <si>
    <t>CENOVÝ ROZPOČET pro ZŠ Nový Svět</t>
  </si>
  <si>
    <t>kabel Optický samonosný DROP FTTx; 8 vláken; SM 9/125</t>
  </si>
  <si>
    <t>Kabeláž strukturovaná - optický kabel</t>
  </si>
  <si>
    <t>Pigtail 9/125 SCapc SM; SC Optická spojka SM</t>
  </si>
  <si>
    <t>Datový rozvaděč - Pigtail</t>
  </si>
  <si>
    <t>Patchcord LC-SC 09/125 SM duplex</t>
  </si>
  <si>
    <t>Datový rozvaděč - Patchcord</t>
  </si>
  <si>
    <t>19" Optická vana 24xSC černá, včetně kazety</t>
  </si>
  <si>
    <t>Datový rozvaděč - Optická vana</t>
  </si>
  <si>
    <t>SFP transceiver 1,25Gbps, 1000BASE-LX, SM, 20km, 1310nm (FP), LC duplex</t>
  </si>
  <si>
    <t>Datový rozvaděč - SFP</t>
  </si>
  <si>
    <t>Switch 45G port - min. 48x 10/100/1000BASE-T Port a 4x 1G SFP port, interní AC, Kapacita přepínače min. 56 Gbps, podpora IEEE 802.1X,  IEEE 802.1Q,  IEEE 802.1S, možnost uložení více konfiguračních souborů, Centralizovaná správa podporující automatickou konfiguraci, řízení a náhled na přepínače formou grafického rozhraní s licencí pro až 25 přepínačů v ceně. Cena včetně instalace, konfigurace a dopravy.</t>
  </si>
  <si>
    <t>Humanoid (Robot)</t>
  </si>
  <si>
    <t>Učitelský notebook</t>
  </si>
  <si>
    <t>Pracoviště žáka
PC typu tower nebo sff
operační systém s podporu AD (domény)
výkon CPU min. 13 000 bodů dle nezávislého testu https://www.cpubenchmark.net/cpu_list.php v době podání nabídky
pamět: min. 8GB DDR4, SSD: min. 256GB
konektory min. 4xUSB 3.0, 2x USB 2.0, USB-C,  RJ45, audio, 1x DP, 1x HDMI
klávesnice , myš2x Monitor
Typ LCD panelu: IPS, úhlopříčka: min. 27" palců
rozlišení: min. 1920x1080, Jas min. 250 cd/m2, 
Pozorovací úhly (Horizontál/Vertikál): 178 / 178
kontektory min. HDMI, DP
výškově stavitelný stojan</t>
  </si>
  <si>
    <t xml:space="preserve">Učitelské stanoviště </t>
  </si>
  <si>
    <t>Pracoviště žáka
PC typu tower nebo sff
operační systém s podporu AD (domény)
výkon CPU min. 13 000 bodů dle nezávislého testu https://www.cpubenchmark.net/cpu_list.php v době podání nabídky
pamět: min. 8GB DDR4, SSD: min. 256GB
konektory min. 4xUSB 3.0, 2x USB 2.0, USB-C,  RJ45, audio, 1x DP, 1x HDMI
klávesnice , myš
Monitor
Typ LCD panelu: IPS, úhlopříčka: min. 23,8" palců
rozlišení: min. 1920x1080, Jas min. 250 cd/m2,
Pozorovací úhly (Horizontál/Vertikál): 178 / 178
kontektory min. HDMI
výškově stavitelný stojan</t>
  </si>
  <si>
    <t>Žákovské stanoviště</t>
  </si>
  <si>
    <t>CENOVÝ ROZPOČET ro ZŠ Šrámkova</t>
  </si>
  <si>
    <t xml:space="preserve">SHRNUTÍ </t>
  </si>
  <si>
    <t>3D tiskárna  - technologie tisku :SLA, Konektivita Usb nebo WiFi; Objem tisku min 3000cm³</t>
  </si>
  <si>
    <t>3D tiskárna V2</t>
  </si>
  <si>
    <t>3D tiskárna V1</t>
  </si>
  <si>
    <t>skříň pro uložení a nabíjení  NTB
možnost uložit a nabíjet min. 30 ks
hromadné nabíjení uložených zařízení
pro každý notebook zásuvka 230V
větrací mřížky a termostatem řízený ventilátor
centrální přepěťová ochrana
pojezdová kolečka s brzdou</t>
  </si>
  <si>
    <t xml:space="preserve">Mobilní dobíjecí zařízení pro NTB </t>
  </si>
  <si>
    <t xml:space="preserve">
počítač provedení All In One nebo mini PC na VESA držáku
displej s úhlopříčkou min. 23,8“  FULL HD
operační systém vhodný pro připojení do doménové sítě ve škole
procesor s výkonem 12000 bodů CPU mark dle cpubenchmark.net v době podání nabídky
operační paměť min 8 GB DDR4
disk typu SSD PCIe NVMe min. 256 GB
WIFI ax 
konektory min.: 2x USB 2.0, 4x USB 3.2, 1x USB-C , 1x kombinovaný konektor sluchátek/mikrofonu, 1x RJ-45 (LAN), 1x HDMI 
klávesnice, myš</t>
  </si>
  <si>
    <t>žákovské stanoviště 2</t>
  </si>
  <si>
    <t>Pracoviště učitele
PC typu tower nebo sff
operační systém s podporu AD (domény)
výkon CPU min. 21 000 bodů dle nezávislého testu https://www.cpubenchmark.net/cpu_list.php v době podání nabídky
pamět: min. 16GB DDR4, SSD: min. 512GB
konektory min. 4xUSB 3.0, 4x USB 2.0, USB-C,  RJ45, audio, 2x DP
klávesnice , myš
1x Monitor
Typ LCD panelu: IPS, úhlopříčka: min. 27" palců
rozlišení: min. 1920x1080, Jas min. 250 cd/m2, 
Pozorovací úhly (Horizontál/Vertikál): 178 / 178
kontektory min. HDMI, DP
výškově stavitelný stojan</t>
  </si>
  <si>
    <t>Učitelské stanoviště 2</t>
  </si>
  <si>
    <t>Učitelské stanoviště 1</t>
  </si>
  <si>
    <t>CENOVÝ ROZPOČET pro ZŠ Vrchní</t>
  </si>
  <si>
    <t>Humanoid, lehká konstrukce, Obsahuje software pro programování, Řetězová komunikace pomoci digitálních paketů, obsahuje řídící jednotku, Velikost min. 30cm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</si>
</sst>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&quot; Kč&quot;"/>
    <numFmt numFmtId="165" formatCode="#,##0.00\ &quot;Kč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9" fillId="0" borderId="0"/>
    <xf numFmtId="44" fontId="8" fillId="0" borderId="0" applyFill="0" applyBorder="0" applyAlignment="0" applyProtection="0"/>
  </cellStyleXfs>
  <cellXfs count="56">
    <xf numFmtId="0" fontId="0" fillId="0" borderId="0" xfId="0"/>
    <xf numFmtId="0" fontId="4" fillId="3" borderId="1" xfId="0" applyFont="1" applyFill="1" applyBorder="1" applyAlignment="1">
      <alignment horizontal="center" vertical="center" wrapText="1" shrinkToFit="1"/>
    </xf>
    <xf numFmtId="164" fontId="4" fillId="3" borderId="1" xfId="0" applyNumberFormat="1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/>
    </xf>
    <xf numFmtId="165" fontId="0" fillId="0" borderId="2" xfId="0" applyNumberFormat="1" applyBorder="1"/>
    <xf numFmtId="0" fontId="7" fillId="5" borderId="0" xfId="0" applyFont="1" applyFill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 wrapText="1"/>
    </xf>
    <xf numFmtId="165" fontId="0" fillId="5" borderId="1" xfId="0" applyNumberForma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5" fontId="0" fillId="0" borderId="2" xfId="0" applyNumberFormat="1" applyBorder="1"/>
    <xf numFmtId="0" fontId="0" fillId="0" borderId="1" xfId="0" applyBorder="1"/>
    <xf numFmtId="0" fontId="0" fillId="0" borderId="0" xfId="0" applyBorder="1"/>
    <xf numFmtId="0" fontId="0" fillId="0" borderId="0" xfId="0" applyBorder="1" applyAlignment="1"/>
    <xf numFmtId="0" fontId="0" fillId="8" borderId="1" xfId="0" applyFill="1" applyBorder="1"/>
    <xf numFmtId="0" fontId="0" fillId="7" borderId="1" xfId="0" applyFill="1" applyBorder="1" applyAlignment="1"/>
    <xf numFmtId="0" fontId="4" fillId="0" borderId="7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2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2" fontId="0" fillId="8" borderId="1" xfId="0" applyNumberFormat="1" applyFill="1" applyBorder="1" applyAlignment="1">
      <alignment horizontal="center" wrapText="1"/>
    </xf>
    <xf numFmtId="0" fontId="0" fillId="8" borderId="1" xfId="0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0" fontId="0" fillId="7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/>
    </xf>
    <xf numFmtId="165" fontId="0" fillId="0" borderId="2" xfId="0" applyNumberFormat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165" fontId="1" fillId="7" borderId="1" xfId="0" applyNumberFormat="1" applyFont="1" applyFill="1" applyBorder="1"/>
    <xf numFmtId="0" fontId="1" fillId="7" borderId="1" xfId="0" applyFont="1" applyFill="1" applyBorder="1"/>
    <xf numFmtId="0" fontId="0" fillId="0" borderId="3" xfId="0" applyBorder="1" applyAlignment="1">
      <alignment horizontal="center"/>
    </xf>
    <xf numFmtId="165" fontId="0" fillId="0" borderId="2" xfId="0" applyNumberFormat="1" applyBorder="1"/>
    <xf numFmtId="165" fontId="0" fillId="0" borderId="3" xfId="0" applyNumberFormat="1" applyBorder="1"/>
    <xf numFmtId="165" fontId="0" fillId="0" borderId="4" xfId="0" applyNumberFormat="1" applyBorder="1"/>
    <xf numFmtId="0" fontId="1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 shrinkToFit="1"/>
    </xf>
    <xf numFmtId="164" fontId="4" fillId="3" borderId="3" xfId="0" applyNumberFormat="1" applyFont="1" applyFill="1" applyBorder="1" applyAlignment="1">
      <alignment horizontal="center" vertical="center" wrapText="1" shrinkToFit="1"/>
    </xf>
    <xf numFmtId="164" fontId="4" fillId="3" borderId="4" xfId="0" applyNumberFormat="1" applyFont="1" applyFill="1" applyBorder="1" applyAlignment="1">
      <alignment horizontal="center" vertical="center" wrapText="1" shrinkToFit="1"/>
    </xf>
  </cellXfs>
  <cellStyles count="5">
    <cellStyle name="Excel Built-in Normal" xfId="3" xr:uid="{8E90C648-D025-4A60-B137-7F81D1824226}"/>
    <cellStyle name="Měna 2" xfId="4" xr:uid="{170B5451-EBFD-4BD1-81EE-5F6536CF891B}"/>
    <cellStyle name="Normální" xfId="0" builtinId="0"/>
    <cellStyle name="normální 2" xfId="1" xr:uid="{46761E79-A43C-46DA-A500-45E40FFD29E4}"/>
    <cellStyle name="Normální 3" xfId="2" xr:uid="{3FEB19EC-6A2E-4D6D-957A-D0EC01AEDC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7C250-0E9A-4E17-AFAB-BAEE5FB63509}">
  <dimension ref="B1:N9"/>
  <sheetViews>
    <sheetView workbookViewId="0">
      <selection activeCell="J9" sqref="J9"/>
    </sheetView>
  </sheetViews>
  <sheetFormatPr defaultRowHeight="14.4" x14ac:dyDescent="0.3"/>
  <cols>
    <col min="2" max="2" width="20.88671875" customWidth="1"/>
    <col min="4" max="4" width="11.109375" customWidth="1"/>
  </cols>
  <sheetData>
    <row r="1" spans="2:14" x14ac:dyDescent="0.3">
      <c r="I1" s="25"/>
      <c r="J1" s="25"/>
      <c r="K1" s="25"/>
      <c r="L1" s="25"/>
      <c r="M1" s="25"/>
      <c r="N1" s="25"/>
    </row>
    <row r="2" spans="2:14" x14ac:dyDescent="0.3">
      <c r="I2" s="25"/>
      <c r="J2" s="25"/>
      <c r="K2" s="25"/>
      <c r="L2" s="25"/>
      <c r="M2" s="25"/>
      <c r="N2" s="25"/>
    </row>
    <row r="3" spans="2:14" x14ac:dyDescent="0.3">
      <c r="B3" s="28" t="s">
        <v>80</v>
      </c>
      <c r="C3" s="40" t="s">
        <v>86</v>
      </c>
      <c r="D3" s="40"/>
      <c r="E3" s="39" t="s">
        <v>87</v>
      </c>
      <c r="F3" s="39"/>
      <c r="G3" s="39" t="s">
        <v>15</v>
      </c>
      <c r="H3" s="39"/>
      <c r="I3" s="26"/>
      <c r="J3" s="26"/>
      <c r="K3" s="26"/>
      <c r="L3" s="26"/>
      <c r="M3" s="26"/>
      <c r="N3" s="25"/>
    </row>
    <row r="4" spans="2:14" x14ac:dyDescent="0.3">
      <c r="B4" s="24" t="s">
        <v>81</v>
      </c>
      <c r="C4" s="38">
        <f>'ZŠ Edvarda Beneše'!C41:D41</f>
        <v>0</v>
      </c>
      <c r="D4" s="38"/>
      <c r="E4" s="32">
        <f>C4*0.21</f>
        <v>0</v>
      </c>
      <c r="F4" s="32"/>
      <c r="G4" s="32">
        <f>E4+C4</f>
        <v>0</v>
      </c>
      <c r="H4" s="33"/>
      <c r="I4" s="25"/>
      <c r="J4" s="25"/>
      <c r="K4" s="25"/>
      <c r="L4" s="25"/>
      <c r="M4" s="25"/>
      <c r="N4" s="25"/>
    </row>
    <row r="5" spans="2:14" x14ac:dyDescent="0.3">
      <c r="B5" s="24" t="s">
        <v>82</v>
      </c>
      <c r="C5" s="38">
        <f>'ZŠ Malé Hoštice'!C24:D24</f>
        <v>0</v>
      </c>
      <c r="D5" s="38"/>
      <c r="E5" s="32">
        <f t="shared" ref="E5:E8" si="0">C5*0.21</f>
        <v>0</v>
      </c>
      <c r="F5" s="32"/>
      <c r="G5" s="32">
        <f t="shared" ref="G5:G8" si="1">E5+C5</f>
        <v>0</v>
      </c>
      <c r="H5" s="33"/>
      <c r="I5" s="25"/>
      <c r="J5" s="25"/>
      <c r="K5" s="25"/>
      <c r="L5" s="25"/>
      <c r="M5" s="25"/>
      <c r="N5" s="25"/>
    </row>
    <row r="6" spans="2:14" x14ac:dyDescent="0.3">
      <c r="B6" s="24" t="s">
        <v>83</v>
      </c>
      <c r="C6" s="38">
        <f>'ZŠ Nový Svět'!C39:D39</f>
        <v>0</v>
      </c>
      <c r="D6" s="38"/>
      <c r="E6" s="32">
        <f t="shared" si="0"/>
        <v>0</v>
      </c>
      <c r="F6" s="32"/>
      <c r="G6" s="32">
        <f t="shared" si="1"/>
        <v>0</v>
      </c>
      <c r="H6" s="33"/>
      <c r="I6" s="25"/>
      <c r="J6" s="25"/>
      <c r="K6" s="25"/>
      <c r="L6" s="25"/>
      <c r="M6" s="25"/>
      <c r="N6" s="25"/>
    </row>
    <row r="7" spans="2:14" x14ac:dyDescent="0.3">
      <c r="B7" s="24" t="s">
        <v>84</v>
      </c>
      <c r="C7" s="38">
        <f>'ZŠ Šrámkova'!C43:D43</f>
        <v>0</v>
      </c>
      <c r="D7" s="38"/>
      <c r="E7" s="32">
        <f t="shared" si="0"/>
        <v>0</v>
      </c>
      <c r="F7" s="32"/>
      <c r="G7" s="32">
        <f t="shared" si="1"/>
        <v>0</v>
      </c>
      <c r="H7" s="33"/>
      <c r="I7" s="25"/>
      <c r="J7" s="25"/>
      <c r="K7" s="25"/>
      <c r="L7" s="25"/>
      <c r="M7" s="25"/>
      <c r="N7" s="25"/>
    </row>
    <row r="8" spans="2:14" x14ac:dyDescent="0.3">
      <c r="B8" s="24" t="s">
        <v>85</v>
      </c>
      <c r="C8" s="38">
        <f>'ZŠ Vrchní'!C40:D40</f>
        <v>0</v>
      </c>
      <c r="D8" s="38"/>
      <c r="E8" s="32">
        <f t="shared" si="0"/>
        <v>0</v>
      </c>
      <c r="F8" s="32"/>
      <c r="G8" s="32">
        <f t="shared" si="1"/>
        <v>0</v>
      </c>
      <c r="H8" s="33"/>
      <c r="I8" s="25"/>
      <c r="J8" s="25"/>
      <c r="K8" s="25"/>
      <c r="L8" s="25"/>
      <c r="M8" s="25"/>
      <c r="N8" s="25"/>
    </row>
    <row r="9" spans="2:14" x14ac:dyDescent="0.3">
      <c r="B9" s="27" t="s">
        <v>88</v>
      </c>
      <c r="C9" s="34">
        <f>C4+C5+C6+C7+C8</f>
        <v>0</v>
      </c>
      <c r="D9" s="35"/>
      <c r="E9" s="36">
        <f>E4+E5+E6+E7+E8</f>
        <v>0</v>
      </c>
      <c r="F9" s="36"/>
      <c r="G9" s="36">
        <f>G5+G4+G6+G7+G8</f>
        <v>0</v>
      </c>
      <c r="H9" s="37"/>
      <c r="I9" s="25"/>
      <c r="J9" s="25"/>
      <c r="K9" s="25"/>
      <c r="L9" s="25"/>
      <c r="M9" s="25"/>
      <c r="N9" s="25"/>
    </row>
  </sheetData>
  <mergeCells count="21">
    <mergeCell ref="C3:D3"/>
    <mergeCell ref="C4:D4"/>
    <mergeCell ref="C5:D5"/>
    <mergeCell ref="G3:H3"/>
    <mergeCell ref="G4:H4"/>
    <mergeCell ref="G5:H5"/>
    <mergeCell ref="E3:F3"/>
    <mergeCell ref="E4:F4"/>
    <mergeCell ref="E5:F5"/>
    <mergeCell ref="E6:F6"/>
    <mergeCell ref="E7:F7"/>
    <mergeCell ref="G6:H6"/>
    <mergeCell ref="G7:H7"/>
    <mergeCell ref="G8:H8"/>
    <mergeCell ref="C9:D9"/>
    <mergeCell ref="E9:F9"/>
    <mergeCell ref="G9:H9"/>
    <mergeCell ref="C6:D6"/>
    <mergeCell ref="C7:D7"/>
    <mergeCell ref="C8:D8"/>
    <mergeCell ref="E8:F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3"/>
  <sheetViews>
    <sheetView topLeftCell="A28" zoomScale="70" zoomScaleNormal="70" workbookViewId="0">
      <selection activeCell="G42" sqref="G42"/>
    </sheetView>
  </sheetViews>
  <sheetFormatPr defaultRowHeight="14.4" x14ac:dyDescent="0.3"/>
  <cols>
    <col min="2" max="3" width="23.5546875" customWidth="1"/>
    <col min="4" max="4" width="93.5546875" customWidth="1"/>
    <col min="5" max="5" width="10.44140625" customWidth="1"/>
    <col min="7" max="7" width="20.5546875" customWidth="1"/>
    <col min="8" max="8" width="30.44140625" customWidth="1"/>
    <col min="9" max="9" width="10.44140625" customWidth="1"/>
    <col min="10" max="10" width="17.5546875" customWidth="1"/>
    <col min="11" max="11" width="7.5546875" customWidth="1"/>
    <col min="12" max="12" width="33.44140625" customWidth="1"/>
    <col min="13" max="13" width="14.44140625" bestFit="1" customWidth="1"/>
  </cols>
  <sheetData>
    <row r="2" spans="1:12" ht="25.8" x14ac:dyDescent="0.3">
      <c r="A2" s="51" t="s">
        <v>75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100.5" customHeight="1" x14ac:dyDescent="0.3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5" spans="1:12" ht="28.8" x14ac:dyDescent="0.3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2" t="s">
        <v>7</v>
      </c>
      <c r="H5" s="2" t="s">
        <v>8</v>
      </c>
      <c r="I5" s="53" t="s">
        <v>9</v>
      </c>
      <c r="J5" s="54"/>
      <c r="K5" s="55"/>
      <c r="L5" s="3" t="s">
        <v>10</v>
      </c>
    </row>
    <row r="6" spans="1:12" ht="86.4" x14ac:dyDescent="0.3">
      <c r="A6" s="4">
        <v>1</v>
      </c>
      <c r="B6" s="5" t="s">
        <v>24</v>
      </c>
      <c r="C6" s="20" t="s">
        <v>73</v>
      </c>
      <c r="D6" s="6" t="s">
        <v>60</v>
      </c>
      <c r="E6" s="7" t="s">
        <v>11</v>
      </c>
      <c r="F6" s="8">
        <v>25</v>
      </c>
      <c r="G6" s="16">
        <v>0</v>
      </c>
      <c r="H6" s="17">
        <f t="shared" ref="H6:H19" si="0">F6*G6</f>
        <v>0</v>
      </c>
      <c r="I6" s="41">
        <f t="shared" ref="I6:I19" si="1">H6*1.21</f>
        <v>0</v>
      </c>
      <c r="J6" s="42"/>
      <c r="K6" s="43"/>
      <c r="L6" s="18"/>
    </row>
    <row r="7" spans="1:12" ht="91.8" customHeight="1" x14ac:dyDescent="0.3">
      <c r="A7" s="4">
        <v>2</v>
      </c>
      <c r="B7" s="5" t="s">
        <v>24</v>
      </c>
      <c r="C7" s="20" t="s">
        <v>74</v>
      </c>
      <c r="D7" s="6" t="s">
        <v>60</v>
      </c>
      <c r="E7" s="7" t="s">
        <v>11</v>
      </c>
      <c r="F7" s="8">
        <v>1</v>
      </c>
      <c r="G7" s="16">
        <v>0</v>
      </c>
      <c r="H7" s="17">
        <f t="shared" ref="H7:H14" si="2">F7*G7</f>
        <v>0</v>
      </c>
      <c r="I7" s="41">
        <f t="shared" ref="I7:I14" si="3">H7*1.21</f>
        <v>0</v>
      </c>
      <c r="J7" s="42"/>
      <c r="K7" s="43"/>
      <c r="L7" s="18"/>
    </row>
    <row r="8" spans="1:12" ht="116.4" customHeight="1" x14ac:dyDescent="0.3">
      <c r="A8" s="4">
        <v>3</v>
      </c>
      <c r="B8" s="5" t="s">
        <v>24</v>
      </c>
      <c r="C8" s="20" t="s">
        <v>61</v>
      </c>
      <c r="D8" s="6" t="s">
        <v>62</v>
      </c>
      <c r="E8" s="7" t="s">
        <v>11</v>
      </c>
      <c r="F8" s="8">
        <v>1</v>
      </c>
      <c r="G8" s="16">
        <v>0</v>
      </c>
      <c r="H8" s="17">
        <f t="shared" si="2"/>
        <v>0</v>
      </c>
      <c r="I8" s="41">
        <f t="shared" si="3"/>
        <v>0</v>
      </c>
      <c r="J8" s="42"/>
      <c r="K8" s="43"/>
      <c r="L8" s="18"/>
    </row>
    <row r="9" spans="1:12" ht="158.4" x14ac:dyDescent="0.3">
      <c r="A9" s="4">
        <v>4</v>
      </c>
      <c r="B9" s="5" t="s">
        <v>24</v>
      </c>
      <c r="C9" s="20" t="s">
        <v>22</v>
      </c>
      <c r="D9" s="21" t="s">
        <v>76</v>
      </c>
      <c r="E9" s="7" t="s">
        <v>11</v>
      </c>
      <c r="F9" s="8">
        <v>25</v>
      </c>
      <c r="G9" s="16">
        <v>0</v>
      </c>
      <c r="H9" s="17">
        <f t="shared" si="2"/>
        <v>0</v>
      </c>
      <c r="I9" s="41">
        <f t="shared" si="3"/>
        <v>0</v>
      </c>
      <c r="J9" s="42"/>
      <c r="K9" s="43"/>
      <c r="L9" s="18"/>
    </row>
    <row r="10" spans="1:12" ht="144" x14ac:dyDescent="0.3">
      <c r="A10" s="4">
        <v>5</v>
      </c>
      <c r="B10" s="5" t="s">
        <v>24</v>
      </c>
      <c r="C10" s="20" t="s">
        <v>63</v>
      </c>
      <c r="D10" s="21" t="s">
        <v>77</v>
      </c>
      <c r="E10" s="7" t="s">
        <v>11</v>
      </c>
      <c r="F10" s="8">
        <v>1</v>
      </c>
      <c r="G10" s="16">
        <v>0</v>
      </c>
      <c r="H10" s="17">
        <f t="shared" si="2"/>
        <v>0</v>
      </c>
      <c r="I10" s="41">
        <f t="shared" si="3"/>
        <v>0</v>
      </c>
      <c r="J10" s="42"/>
      <c r="K10" s="43"/>
      <c r="L10" s="18"/>
    </row>
    <row r="11" spans="1:12" ht="28.8" x14ac:dyDescent="0.3">
      <c r="A11" s="4">
        <v>6</v>
      </c>
      <c r="B11" s="5" t="s">
        <v>24</v>
      </c>
      <c r="C11" s="20" t="s">
        <v>16</v>
      </c>
      <c r="D11" s="6" t="s">
        <v>78</v>
      </c>
      <c r="E11" s="7" t="s">
        <v>11</v>
      </c>
      <c r="F11" s="8">
        <v>25</v>
      </c>
      <c r="G11" s="16">
        <v>0</v>
      </c>
      <c r="H11" s="17">
        <f t="shared" si="2"/>
        <v>0</v>
      </c>
      <c r="I11" s="41">
        <f t="shared" si="3"/>
        <v>0</v>
      </c>
      <c r="J11" s="42"/>
      <c r="K11" s="43"/>
      <c r="L11" s="18"/>
    </row>
    <row r="12" spans="1:12" ht="28.8" x14ac:dyDescent="0.3">
      <c r="A12" s="4">
        <v>7</v>
      </c>
      <c r="B12" s="5" t="s">
        <v>24</v>
      </c>
      <c r="C12" s="20" t="s">
        <v>16</v>
      </c>
      <c r="D12" s="6" t="s">
        <v>78</v>
      </c>
      <c r="E12" s="7" t="s">
        <v>11</v>
      </c>
      <c r="F12" s="8">
        <v>1</v>
      </c>
      <c r="G12" s="16">
        <v>0</v>
      </c>
      <c r="H12" s="17">
        <f t="shared" si="2"/>
        <v>0</v>
      </c>
      <c r="I12" s="41">
        <f t="shared" si="3"/>
        <v>0</v>
      </c>
      <c r="J12" s="42"/>
      <c r="K12" s="43"/>
      <c r="L12" s="18"/>
    </row>
    <row r="13" spans="1:12" ht="100.8" x14ac:dyDescent="0.3">
      <c r="A13" s="4">
        <v>8</v>
      </c>
      <c r="B13" s="5" t="s">
        <v>24</v>
      </c>
      <c r="C13" s="20" t="s">
        <v>23</v>
      </c>
      <c r="D13" s="6" t="s">
        <v>64</v>
      </c>
      <c r="E13" s="7" t="s">
        <v>11</v>
      </c>
      <c r="F13" s="8">
        <v>1</v>
      </c>
      <c r="G13" s="16">
        <v>0</v>
      </c>
      <c r="H13" s="17">
        <f t="shared" si="2"/>
        <v>0</v>
      </c>
      <c r="I13" s="41">
        <f t="shared" si="3"/>
        <v>0</v>
      </c>
      <c r="J13" s="42"/>
      <c r="K13" s="43"/>
      <c r="L13" s="18"/>
    </row>
    <row r="14" spans="1:12" ht="242.4" customHeight="1" x14ac:dyDescent="0.3">
      <c r="A14" s="4">
        <v>9</v>
      </c>
      <c r="B14" s="5" t="s">
        <v>24</v>
      </c>
      <c r="C14" s="20" t="s">
        <v>19</v>
      </c>
      <c r="D14" s="6" t="s">
        <v>20</v>
      </c>
      <c r="E14" s="7" t="s">
        <v>11</v>
      </c>
      <c r="F14" s="8">
        <v>1</v>
      </c>
      <c r="G14" s="16">
        <v>0</v>
      </c>
      <c r="H14" s="17">
        <f t="shared" si="2"/>
        <v>0</v>
      </c>
      <c r="I14" s="41">
        <f t="shared" si="3"/>
        <v>0</v>
      </c>
      <c r="J14" s="42"/>
      <c r="K14" s="43"/>
      <c r="L14" s="19" t="s">
        <v>59</v>
      </c>
    </row>
    <row r="15" spans="1:12" ht="28.8" x14ac:dyDescent="0.3">
      <c r="A15" s="4">
        <v>10</v>
      </c>
      <c r="B15" s="5" t="s">
        <v>24</v>
      </c>
      <c r="C15" s="20" t="s">
        <v>65</v>
      </c>
      <c r="D15" s="9" t="s">
        <v>66</v>
      </c>
      <c r="E15" s="7" t="s">
        <v>11</v>
      </c>
      <c r="F15" s="8">
        <v>2</v>
      </c>
      <c r="G15" s="16">
        <v>0</v>
      </c>
      <c r="H15" s="17">
        <f t="shared" si="0"/>
        <v>0</v>
      </c>
      <c r="I15" s="41">
        <f t="shared" si="1"/>
        <v>0</v>
      </c>
      <c r="J15" s="42"/>
      <c r="K15" s="43"/>
      <c r="L15" s="18"/>
    </row>
    <row r="16" spans="1:12" ht="72" x14ac:dyDescent="0.3">
      <c r="A16" s="4">
        <v>11</v>
      </c>
      <c r="B16" s="5" t="s">
        <v>24</v>
      </c>
      <c r="C16" s="20" t="s">
        <v>67</v>
      </c>
      <c r="D16" s="9" t="s">
        <v>68</v>
      </c>
      <c r="E16" s="7" t="s">
        <v>11</v>
      </c>
      <c r="F16" s="8">
        <v>2</v>
      </c>
      <c r="G16" s="16">
        <v>0</v>
      </c>
      <c r="H16" s="17">
        <f t="shared" si="0"/>
        <v>0</v>
      </c>
      <c r="I16" s="41">
        <f t="shared" si="1"/>
        <v>0</v>
      </c>
      <c r="J16" s="42"/>
      <c r="K16" s="43"/>
      <c r="L16" s="18"/>
    </row>
    <row r="17" spans="1:12" ht="100.8" x14ac:dyDescent="0.3">
      <c r="A17" s="4">
        <v>12</v>
      </c>
      <c r="B17" s="5" t="s">
        <v>24</v>
      </c>
      <c r="C17" s="20" t="s">
        <v>69</v>
      </c>
      <c r="D17" s="9" t="s">
        <v>70</v>
      </c>
      <c r="E17" s="7" t="s">
        <v>11</v>
      </c>
      <c r="F17" s="8">
        <v>2</v>
      </c>
      <c r="G17" s="16">
        <v>0</v>
      </c>
      <c r="H17" s="17">
        <f t="shared" si="0"/>
        <v>0</v>
      </c>
      <c r="I17" s="41">
        <f t="shared" si="1"/>
        <v>0</v>
      </c>
      <c r="J17" s="42"/>
      <c r="K17" s="43"/>
      <c r="L17" s="18"/>
    </row>
    <row r="18" spans="1:12" ht="115.2" x14ac:dyDescent="0.3">
      <c r="A18" s="4">
        <v>13</v>
      </c>
      <c r="B18" s="5" t="s">
        <v>24</v>
      </c>
      <c r="C18" s="20" t="s">
        <v>71</v>
      </c>
      <c r="D18" s="9" t="s">
        <v>17</v>
      </c>
      <c r="E18" s="7" t="s">
        <v>11</v>
      </c>
      <c r="F18" s="8">
        <v>1</v>
      </c>
      <c r="G18" s="16">
        <v>0</v>
      </c>
      <c r="H18" s="17">
        <f t="shared" si="0"/>
        <v>0</v>
      </c>
      <c r="I18" s="41">
        <f t="shared" si="1"/>
        <v>0</v>
      </c>
      <c r="J18" s="42"/>
      <c r="K18" s="43"/>
      <c r="L18" s="18"/>
    </row>
    <row r="19" spans="1:12" ht="86.4" x14ac:dyDescent="0.3">
      <c r="A19" s="4">
        <v>14</v>
      </c>
      <c r="B19" s="5" t="s">
        <v>24</v>
      </c>
      <c r="C19" s="20" t="s">
        <v>72</v>
      </c>
      <c r="D19" s="9" t="s">
        <v>18</v>
      </c>
      <c r="E19" s="7" t="s">
        <v>11</v>
      </c>
      <c r="F19" s="8">
        <v>1</v>
      </c>
      <c r="G19" s="16">
        <v>0</v>
      </c>
      <c r="H19" s="17">
        <f t="shared" si="0"/>
        <v>0</v>
      </c>
      <c r="I19" s="41">
        <f t="shared" si="1"/>
        <v>0</v>
      </c>
      <c r="J19" s="42"/>
      <c r="K19" s="43"/>
      <c r="L19" s="18"/>
    </row>
    <row r="20" spans="1:12" ht="28.8" x14ac:dyDescent="0.3">
      <c r="A20" s="4">
        <v>15</v>
      </c>
      <c r="B20" s="5" t="s">
        <v>25</v>
      </c>
      <c r="C20" s="20" t="s">
        <v>26</v>
      </c>
      <c r="D20" s="9" t="s">
        <v>58</v>
      </c>
      <c r="E20" s="7" t="s">
        <v>11</v>
      </c>
      <c r="F20" s="8">
        <v>1</v>
      </c>
      <c r="G20" s="16">
        <v>0</v>
      </c>
      <c r="H20" s="17">
        <f t="shared" ref="H20:H30" si="4">F20*G20</f>
        <v>0</v>
      </c>
      <c r="I20" s="41">
        <f t="shared" ref="I20:I30" si="5">H20*1.21</f>
        <v>0</v>
      </c>
      <c r="J20" s="42"/>
      <c r="K20" s="43"/>
      <c r="L20" s="15"/>
    </row>
    <row r="21" spans="1:12" ht="57.6" x14ac:dyDescent="0.3">
      <c r="A21" s="4">
        <v>16</v>
      </c>
      <c r="B21" s="5" t="s">
        <v>25</v>
      </c>
      <c r="C21" s="20" t="s">
        <v>57</v>
      </c>
      <c r="D21" s="9" t="s">
        <v>56</v>
      </c>
      <c r="E21" s="7" t="s">
        <v>11</v>
      </c>
      <c r="F21" s="8">
        <v>1</v>
      </c>
      <c r="G21" s="16">
        <v>0</v>
      </c>
      <c r="H21" s="17">
        <f t="shared" si="4"/>
        <v>0</v>
      </c>
      <c r="I21" s="41">
        <f t="shared" si="5"/>
        <v>0</v>
      </c>
      <c r="J21" s="42"/>
      <c r="K21" s="43"/>
      <c r="L21" s="18"/>
    </row>
    <row r="22" spans="1:12" ht="28.8" x14ac:dyDescent="0.3">
      <c r="A22" s="4">
        <v>17</v>
      </c>
      <c r="B22" s="5" t="s">
        <v>25</v>
      </c>
      <c r="C22" s="20" t="s">
        <v>55</v>
      </c>
      <c r="D22" s="9" t="s">
        <v>54</v>
      </c>
      <c r="E22" s="7" t="s">
        <v>11</v>
      </c>
      <c r="F22" s="8">
        <v>1</v>
      </c>
      <c r="G22" s="16">
        <v>0</v>
      </c>
      <c r="H22" s="17">
        <f t="shared" si="4"/>
        <v>0</v>
      </c>
      <c r="I22" s="41">
        <f t="shared" si="5"/>
        <v>0</v>
      </c>
      <c r="J22" s="42"/>
      <c r="K22" s="43"/>
      <c r="L22" s="15"/>
    </row>
    <row r="23" spans="1:12" ht="28.8" x14ac:dyDescent="0.3">
      <c r="A23" s="4">
        <v>18</v>
      </c>
      <c r="B23" s="5" t="s">
        <v>25</v>
      </c>
      <c r="C23" s="20" t="s">
        <v>53</v>
      </c>
      <c r="D23" s="9" t="s">
        <v>50</v>
      </c>
      <c r="E23" s="7" t="s">
        <v>11</v>
      </c>
      <c r="F23" s="8">
        <v>2</v>
      </c>
      <c r="G23" s="16">
        <v>0</v>
      </c>
      <c r="H23" s="17">
        <f t="shared" si="4"/>
        <v>0</v>
      </c>
      <c r="I23" s="41">
        <f t="shared" si="5"/>
        <v>0</v>
      </c>
      <c r="J23" s="42"/>
      <c r="K23" s="43"/>
      <c r="L23" s="15"/>
    </row>
    <row r="24" spans="1:12" ht="28.8" x14ac:dyDescent="0.3">
      <c r="A24" s="4">
        <v>19</v>
      </c>
      <c r="B24" s="5" t="s">
        <v>25</v>
      </c>
      <c r="C24" s="20" t="s">
        <v>52</v>
      </c>
      <c r="D24" s="9" t="s">
        <v>49</v>
      </c>
      <c r="E24" s="7" t="s">
        <v>11</v>
      </c>
      <c r="F24" s="8">
        <v>25</v>
      </c>
      <c r="G24" s="16">
        <v>0</v>
      </c>
      <c r="H24" s="17">
        <f t="shared" si="4"/>
        <v>0</v>
      </c>
      <c r="I24" s="41">
        <f t="shared" si="5"/>
        <v>0</v>
      </c>
      <c r="J24" s="42"/>
      <c r="K24" s="43"/>
      <c r="L24" s="15"/>
    </row>
    <row r="25" spans="1:12" ht="28.8" x14ac:dyDescent="0.3">
      <c r="A25" s="4">
        <v>20</v>
      </c>
      <c r="B25" s="5" t="s">
        <v>25</v>
      </c>
      <c r="C25" s="20" t="s">
        <v>51</v>
      </c>
      <c r="D25" s="9" t="s">
        <v>27</v>
      </c>
      <c r="E25" s="7" t="s">
        <v>11</v>
      </c>
      <c r="F25" s="8">
        <v>2</v>
      </c>
      <c r="G25" s="16">
        <v>0</v>
      </c>
      <c r="H25" s="17">
        <f t="shared" si="4"/>
        <v>0</v>
      </c>
      <c r="I25" s="41">
        <f t="shared" si="5"/>
        <v>0</v>
      </c>
      <c r="J25" s="42"/>
      <c r="K25" s="43"/>
      <c r="L25" s="15"/>
    </row>
    <row r="26" spans="1:12" ht="28.8" x14ac:dyDescent="0.3">
      <c r="A26" s="4">
        <v>21</v>
      </c>
      <c r="B26" s="5" t="s">
        <v>25</v>
      </c>
      <c r="C26" s="20" t="s">
        <v>48</v>
      </c>
      <c r="D26" s="9" t="s">
        <v>28</v>
      </c>
      <c r="E26" s="7" t="s">
        <v>11</v>
      </c>
      <c r="F26" s="8">
        <v>25</v>
      </c>
      <c r="G26" s="16">
        <v>0</v>
      </c>
      <c r="H26" s="17">
        <f t="shared" si="4"/>
        <v>0</v>
      </c>
      <c r="I26" s="41">
        <f t="shared" si="5"/>
        <v>0</v>
      </c>
      <c r="J26" s="42"/>
      <c r="K26" s="43"/>
      <c r="L26" s="15"/>
    </row>
    <row r="27" spans="1:12" ht="28.8" x14ac:dyDescent="0.3">
      <c r="A27" s="4">
        <v>22</v>
      </c>
      <c r="B27" s="5" t="s">
        <v>25</v>
      </c>
      <c r="C27" s="20" t="s">
        <v>46</v>
      </c>
      <c r="D27" s="9" t="s">
        <v>44</v>
      </c>
      <c r="E27" s="7" t="s">
        <v>11</v>
      </c>
      <c r="F27" s="8">
        <v>20</v>
      </c>
      <c r="G27" s="16">
        <v>0</v>
      </c>
      <c r="H27" s="17">
        <f t="shared" si="4"/>
        <v>0</v>
      </c>
      <c r="I27" s="41">
        <f t="shared" si="5"/>
        <v>0</v>
      </c>
      <c r="J27" s="42"/>
      <c r="K27" s="43"/>
      <c r="L27" s="15"/>
    </row>
    <row r="28" spans="1:12" ht="28.8" x14ac:dyDescent="0.3">
      <c r="A28" s="4">
        <v>23</v>
      </c>
      <c r="B28" s="5" t="s">
        <v>25</v>
      </c>
      <c r="C28" s="20" t="s">
        <v>45</v>
      </c>
      <c r="D28" s="9" t="s">
        <v>43</v>
      </c>
      <c r="E28" s="7" t="s">
        <v>11</v>
      </c>
      <c r="F28" s="8">
        <v>2</v>
      </c>
      <c r="G28" s="16">
        <v>0</v>
      </c>
      <c r="H28" s="17">
        <f t="shared" si="4"/>
        <v>0</v>
      </c>
      <c r="I28" s="41">
        <f t="shared" si="5"/>
        <v>0</v>
      </c>
      <c r="J28" s="42"/>
      <c r="K28" s="43"/>
      <c r="L28" s="15"/>
    </row>
    <row r="29" spans="1:12" ht="28.8" x14ac:dyDescent="0.3">
      <c r="A29" s="4">
        <v>24</v>
      </c>
      <c r="B29" s="5" t="s">
        <v>25</v>
      </c>
      <c r="C29" s="20" t="s">
        <v>29</v>
      </c>
      <c r="D29" s="9" t="s">
        <v>29</v>
      </c>
      <c r="E29" s="7" t="s">
        <v>11</v>
      </c>
      <c r="F29" s="8">
        <v>22</v>
      </c>
      <c r="G29" s="16">
        <v>0</v>
      </c>
      <c r="H29" s="17">
        <f t="shared" si="4"/>
        <v>0</v>
      </c>
      <c r="I29" s="41">
        <f t="shared" si="5"/>
        <v>0</v>
      </c>
      <c r="J29" s="42"/>
      <c r="K29" s="43"/>
      <c r="L29" s="15"/>
    </row>
    <row r="30" spans="1:12" ht="86.4" x14ac:dyDescent="0.3">
      <c r="A30" s="4">
        <v>25</v>
      </c>
      <c r="B30" s="5" t="s">
        <v>25</v>
      </c>
      <c r="C30" s="20" t="s">
        <v>42</v>
      </c>
      <c r="D30" s="9" t="s">
        <v>21</v>
      </c>
      <c r="E30" s="7" t="s">
        <v>11</v>
      </c>
      <c r="F30" s="8">
        <v>1</v>
      </c>
      <c r="G30" s="16">
        <v>0</v>
      </c>
      <c r="H30" s="17">
        <f t="shared" si="4"/>
        <v>0</v>
      </c>
      <c r="I30" s="41">
        <f t="shared" si="5"/>
        <v>0</v>
      </c>
      <c r="J30" s="42"/>
      <c r="K30" s="43"/>
      <c r="L30" s="18"/>
    </row>
    <row r="31" spans="1:12" ht="28.8" x14ac:dyDescent="0.3">
      <c r="A31" s="4">
        <v>26</v>
      </c>
      <c r="B31" s="5" t="s">
        <v>25</v>
      </c>
      <c r="C31" s="20" t="s">
        <v>41</v>
      </c>
      <c r="D31" s="9" t="s">
        <v>30</v>
      </c>
      <c r="E31" s="7" t="s">
        <v>11</v>
      </c>
      <c r="F31" s="8">
        <v>1</v>
      </c>
      <c r="G31" s="16">
        <v>0</v>
      </c>
      <c r="H31" s="17">
        <f t="shared" ref="H31:H35" si="6">F31*G31</f>
        <v>0</v>
      </c>
      <c r="I31" s="41">
        <f t="shared" ref="I31:I35" si="7">H31*1.21</f>
        <v>0</v>
      </c>
      <c r="J31" s="42"/>
      <c r="K31" s="43"/>
      <c r="L31" s="15"/>
    </row>
    <row r="32" spans="1:12" ht="28.8" x14ac:dyDescent="0.3">
      <c r="A32" s="4">
        <v>27</v>
      </c>
      <c r="B32" s="5" t="s">
        <v>25</v>
      </c>
      <c r="C32" s="20" t="s">
        <v>40</v>
      </c>
      <c r="D32" s="9" t="s">
        <v>38</v>
      </c>
      <c r="E32" s="7" t="s">
        <v>33</v>
      </c>
      <c r="F32" s="8">
        <v>500</v>
      </c>
      <c r="G32" s="16">
        <v>0</v>
      </c>
      <c r="H32" s="17">
        <f t="shared" si="6"/>
        <v>0</v>
      </c>
      <c r="I32" s="41">
        <f t="shared" si="7"/>
        <v>0</v>
      </c>
      <c r="J32" s="42"/>
      <c r="K32" s="43"/>
      <c r="L32" s="15"/>
    </row>
    <row r="33" spans="1:12" ht="28.8" x14ac:dyDescent="0.3">
      <c r="A33" s="4">
        <v>28</v>
      </c>
      <c r="B33" s="5" t="s">
        <v>25</v>
      </c>
      <c r="C33" s="20" t="s">
        <v>39</v>
      </c>
      <c r="D33" s="9" t="s">
        <v>47</v>
      </c>
      <c r="E33" s="7" t="s">
        <v>11</v>
      </c>
      <c r="F33" s="8">
        <v>29</v>
      </c>
      <c r="G33" s="16">
        <v>0</v>
      </c>
      <c r="H33" s="17">
        <f t="shared" si="6"/>
        <v>0</v>
      </c>
      <c r="I33" s="41">
        <f t="shared" si="7"/>
        <v>0</v>
      </c>
      <c r="J33" s="42"/>
      <c r="K33" s="43"/>
      <c r="L33" s="15"/>
    </row>
    <row r="34" spans="1:12" ht="28.8" x14ac:dyDescent="0.3">
      <c r="A34" s="4">
        <v>29</v>
      </c>
      <c r="B34" s="5" t="s">
        <v>25</v>
      </c>
      <c r="C34" s="20" t="s">
        <v>36</v>
      </c>
      <c r="D34" s="9" t="s">
        <v>31</v>
      </c>
      <c r="E34" s="7" t="s">
        <v>34</v>
      </c>
      <c r="F34" s="8">
        <v>1</v>
      </c>
      <c r="G34" s="16">
        <v>0</v>
      </c>
      <c r="H34" s="17">
        <f t="shared" si="6"/>
        <v>0</v>
      </c>
      <c r="I34" s="41">
        <f t="shared" si="7"/>
        <v>0</v>
      </c>
      <c r="J34" s="42"/>
      <c r="K34" s="43"/>
      <c r="L34" s="15"/>
    </row>
    <row r="35" spans="1:12" ht="28.8" x14ac:dyDescent="0.3">
      <c r="A35" s="4">
        <v>30</v>
      </c>
      <c r="B35" s="5" t="s">
        <v>25</v>
      </c>
      <c r="C35" s="20" t="s">
        <v>37</v>
      </c>
      <c r="D35" s="9" t="s">
        <v>32</v>
      </c>
      <c r="E35" s="7" t="s">
        <v>35</v>
      </c>
      <c r="F35" s="8">
        <v>72</v>
      </c>
      <c r="G35" s="16">
        <v>0</v>
      </c>
      <c r="H35" s="17">
        <f t="shared" si="6"/>
        <v>0</v>
      </c>
      <c r="I35" s="41">
        <f t="shared" si="7"/>
        <v>0</v>
      </c>
      <c r="J35" s="42"/>
      <c r="K35" s="43"/>
      <c r="L35" s="15"/>
    </row>
    <row r="36" spans="1:12" x14ac:dyDescent="0.3">
      <c r="I36" s="46"/>
      <c r="J36" s="46"/>
      <c r="K36" s="46"/>
      <c r="L36" s="10"/>
    </row>
    <row r="37" spans="1:12" x14ac:dyDescent="0.3">
      <c r="G37" s="11" t="s">
        <v>12</v>
      </c>
      <c r="H37" s="12">
        <f>SUM(H6:H35)</f>
        <v>0</v>
      </c>
      <c r="I37" s="47">
        <f>SUM(I6:K35)</f>
        <v>0</v>
      </c>
      <c r="J37" s="48"/>
      <c r="K37" s="49"/>
    </row>
    <row r="38" spans="1:12" ht="21" x14ac:dyDescent="0.4">
      <c r="D38" s="13" t="s">
        <v>13</v>
      </c>
    </row>
    <row r="40" spans="1:12" x14ac:dyDescent="0.3">
      <c r="B40" s="50" t="s">
        <v>79</v>
      </c>
      <c r="C40" s="50"/>
      <c r="D40" s="50"/>
    </row>
    <row r="41" spans="1:12" x14ac:dyDescent="0.3">
      <c r="B41" s="14" t="s">
        <v>8</v>
      </c>
      <c r="C41" s="44">
        <f>H37</f>
        <v>0</v>
      </c>
      <c r="D41" s="45"/>
    </row>
    <row r="42" spans="1:12" x14ac:dyDescent="0.3">
      <c r="B42" s="14" t="s">
        <v>14</v>
      </c>
      <c r="C42" s="44">
        <f>C43-C41</f>
        <v>0</v>
      </c>
      <c r="D42" s="45"/>
    </row>
    <row r="43" spans="1:12" x14ac:dyDescent="0.3">
      <c r="B43" s="14" t="s">
        <v>15</v>
      </c>
      <c r="C43" s="44">
        <f>I37</f>
        <v>0</v>
      </c>
      <c r="D43" s="45"/>
    </row>
  </sheetData>
  <protectedRanges>
    <protectedRange sqref="L6:L13 L15:L36" name="Oblast2"/>
    <protectedRange sqref="L14" name="Oblast2_1"/>
  </protectedRanges>
  <mergeCells count="39">
    <mergeCell ref="I23:K23"/>
    <mergeCell ref="I24:K24"/>
    <mergeCell ref="I25:K25"/>
    <mergeCell ref="I26:K26"/>
    <mergeCell ref="I16:K16"/>
    <mergeCell ref="I17:K17"/>
    <mergeCell ref="I18:K18"/>
    <mergeCell ref="I19:K19"/>
    <mergeCell ref="I20:K20"/>
    <mergeCell ref="I21:K21"/>
    <mergeCell ref="I22:K22"/>
    <mergeCell ref="A2:L2"/>
    <mergeCell ref="A3:L3"/>
    <mergeCell ref="I5:K5"/>
    <mergeCell ref="I6:K6"/>
    <mergeCell ref="I15:K15"/>
    <mergeCell ref="I7:K7"/>
    <mergeCell ref="I8:K8"/>
    <mergeCell ref="I9:K9"/>
    <mergeCell ref="I10:K10"/>
    <mergeCell ref="I11:K11"/>
    <mergeCell ref="I12:K12"/>
    <mergeCell ref="I13:K13"/>
    <mergeCell ref="I14:K14"/>
    <mergeCell ref="I27:K27"/>
    <mergeCell ref="I28:K28"/>
    <mergeCell ref="I29:K29"/>
    <mergeCell ref="C43:D43"/>
    <mergeCell ref="I36:K36"/>
    <mergeCell ref="I37:K37"/>
    <mergeCell ref="B40:D40"/>
    <mergeCell ref="C41:D41"/>
    <mergeCell ref="C42:D42"/>
    <mergeCell ref="I35:K35"/>
    <mergeCell ref="I31:K31"/>
    <mergeCell ref="I32:K32"/>
    <mergeCell ref="I33:K33"/>
    <mergeCell ref="I30:K30"/>
    <mergeCell ref="I34:K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EE12E-9661-4F88-A8A5-59C2F33281B2}">
  <dimension ref="A2:L26"/>
  <sheetViews>
    <sheetView topLeftCell="A16" zoomScale="60" zoomScaleNormal="60" workbookViewId="0">
      <selection activeCell="H22" sqref="H22"/>
    </sheetView>
  </sheetViews>
  <sheetFormatPr defaultRowHeight="14.4" x14ac:dyDescent="0.3"/>
  <cols>
    <col min="2" max="3" width="23.5546875" customWidth="1"/>
    <col min="4" max="4" width="93.5546875" customWidth="1"/>
    <col min="5" max="5" width="10.44140625" customWidth="1"/>
    <col min="7" max="7" width="20.5546875" customWidth="1"/>
    <col min="8" max="8" width="30.44140625" customWidth="1"/>
    <col min="9" max="9" width="10.44140625" customWidth="1"/>
    <col min="10" max="10" width="17.5546875" customWidth="1"/>
    <col min="11" max="11" width="7.5546875" customWidth="1"/>
    <col min="12" max="12" width="33.44140625" customWidth="1"/>
    <col min="13" max="13" width="14.44140625" bestFit="1" customWidth="1"/>
  </cols>
  <sheetData>
    <row r="2" spans="1:12" ht="25.8" x14ac:dyDescent="0.3">
      <c r="A2" s="51" t="s">
        <v>100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100.5" customHeight="1" x14ac:dyDescent="0.3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5" spans="1:12" ht="28.8" x14ac:dyDescent="0.3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2" t="s">
        <v>7</v>
      </c>
      <c r="H5" s="2" t="s">
        <v>8</v>
      </c>
      <c r="I5" s="53" t="s">
        <v>9</v>
      </c>
      <c r="J5" s="54"/>
      <c r="K5" s="55"/>
      <c r="L5" s="3" t="s">
        <v>10</v>
      </c>
    </row>
    <row r="6" spans="1:12" ht="72" x14ac:dyDescent="0.3">
      <c r="A6" s="4">
        <v>1</v>
      </c>
      <c r="B6" s="5" t="s">
        <v>89</v>
      </c>
      <c r="C6" s="29" t="s">
        <v>67</v>
      </c>
      <c r="D6" s="6" t="s">
        <v>68</v>
      </c>
      <c r="E6" s="7" t="s">
        <v>11</v>
      </c>
      <c r="F6" s="8">
        <v>1</v>
      </c>
      <c r="G6" s="16">
        <v>0</v>
      </c>
      <c r="H6" s="22">
        <f t="shared" ref="H6:H18" si="0">F6*G6</f>
        <v>0</v>
      </c>
      <c r="I6" s="41">
        <f t="shared" ref="I6:I18" si="1">H6*1.21</f>
        <v>0</v>
      </c>
      <c r="J6" s="42"/>
      <c r="K6" s="43"/>
      <c r="L6" s="18"/>
    </row>
    <row r="7" spans="1:12" ht="100.8" x14ac:dyDescent="0.3">
      <c r="A7" s="4">
        <v>2</v>
      </c>
      <c r="B7" s="5" t="s">
        <v>89</v>
      </c>
      <c r="C7" s="29" t="s">
        <v>69</v>
      </c>
      <c r="D7" s="6" t="s">
        <v>70</v>
      </c>
      <c r="E7" s="7" t="s">
        <v>11</v>
      </c>
      <c r="F7" s="8">
        <v>1</v>
      </c>
      <c r="G7" s="16">
        <v>0</v>
      </c>
      <c r="H7" s="22">
        <f t="shared" si="0"/>
        <v>0</v>
      </c>
      <c r="I7" s="41">
        <f t="shared" si="1"/>
        <v>0</v>
      </c>
      <c r="J7" s="42"/>
      <c r="K7" s="43"/>
      <c r="L7" s="18"/>
    </row>
    <row r="8" spans="1:12" ht="28.8" x14ac:dyDescent="0.3">
      <c r="A8" s="4">
        <v>3</v>
      </c>
      <c r="B8" s="5" t="s">
        <v>89</v>
      </c>
      <c r="C8" s="29" t="s">
        <v>16</v>
      </c>
      <c r="D8" s="9" t="s">
        <v>99</v>
      </c>
      <c r="E8" s="7" t="s">
        <v>11</v>
      </c>
      <c r="F8" s="8">
        <v>10</v>
      </c>
      <c r="G8" s="16">
        <v>0</v>
      </c>
      <c r="H8" s="22">
        <f t="shared" si="0"/>
        <v>0</v>
      </c>
      <c r="I8" s="41">
        <f t="shared" si="1"/>
        <v>0</v>
      </c>
      <c r="J8" s="42"/>
      <c r="K8" s="43"/>
      <c r="L8" s="18"/>
    </row>
    <row r="9" spans="1:12" ht="115.2" x14ac:dyDescent="0.3">
      <c r="A9" s="4">
        <v>4</v>
      </c>
      <c r="B9" s="5" t="s">
        <v>89</v>
      </c>
      <c r="C9" s="29" t="s">
        <v>71</v>
      </c>
      <c r="D9" s="9" t="s">
        <v>17</v>
      </c>
      <c r="E9" s="7" t="s">
        <v>11</v>
      </c>
      <c r="F9" s="8">
        <v>1</v>
      </c>
      <c r="G9" s="16">
        <v>0</v>
      </c>
      <c r="H9" s="22">
        <f t="shared" si="0"/>
        <v>0</v>
      </c>
      <c r="I9" s="41">
        <f t="shared" si="1"/>
        <v>0</v>
      </c>
      <c r="J9" s="42"/>
      <c r="K9" s="43"/>
      <c r="L9" s="18"/>
    </row>
    <row r="10" spans="1:12" ht="103.2" customHeight="1" x14ac:dyDescent="0.3">
      <c r="A10" s="4">
        <v>5</v>
      </c>
      <c r="B10" s="5" t="s">
        <v>89</v>
      </c>
      <c r="C10" s="29" t="s">
        <v>72</v>
      </c>
      <c r="D10" s="9" t="s">
        <v>18</v>
      </c>
      <c r="E10" s="7" t="s">
        <v>11</v>
      </c>
      <c r="F10" s="8">
        <v>1</v>
      </c>
      <c r="G10" s="16">
        <v>0</v>
      </c>
      <c r="H10" s="22">
        <f t="shared" si="0"/>
        <v>0</v>
      </c>
      <c r="I10" s="41">
        <f t="shared" si="1"/>
        <v>0</v>
      </c>
      <c r="J10" s="42"/>
      <c r="K10" s="43"/>
      <c r="L10" s="18"/>
    </row>
    <row r="11" spans="1:12" ht="28.8" x14ac:dyDescent="0.3">
      <c r="A11" s="4">
        <v>6</v>
      </c>
      <c r="B11" s="5" t="s">
        <v>89</v>
      </c>
      <c r="C11" s="29" t="s">
        <v>65</v>
      </c>
      <c r="D11" s="9" t="s">
        <v>66</v>
      </c>
      <c r="E11" s="7" t="s">
        <v>11</v>
      </c>
      <c r="F11" s="8">
        <v>10</v>
      </c>
      <c r="G11" s="16">
        <v>0</v>
      </c>
      <c r="H11" s="22">
        <f t="shared" si="0"/>
        <v>0</v>
      </c>
      <c r="I11" s="41">
        <f t="shared" si="1"/>
        <v>0</v>
      </c>
      <c r="J11" s="42"/>
      <c r="K11" s="43"/>
      <c r="L11" s="15"/>
    </row>
    <row r="12" spans="1:12" ht="42.6" customHeight="1" x14ac:dyDescent="0.3">
      <c r="A12" s="4">
        <v>7</v>
      </c>
      <c r="B12" s="5" t="s">
        <v>89</v>
      </c>
      <c r="C12" s="29" t="s">
        <v>98</v>
      </c>
      <c r="D12" s="9" t="s">
        <v>97</v>
      </c>
      <c r="E12" s="7" t="s">
        <v>11</v>
      </c>
      <c r="F12" s="8">
        <v>10</v>
      </c>
      <c r="G12" s="16">
        <v>0</v>
      </c>
      <c r="H12" s="22">
        <f t="shared" si="0"/>
        <v>0</v>
      </c>
      <c r="I12" s="41">
        <f t="shared" si="1"/>
        <v>0</v>
      </c>
      <c r="J12" s="42"/>
      <c r="K12" s="43"/>
      <c r="L12" s="15"/>
    </row>
    <row r="13" spans="1:12" ht="67.2" customHeight="1" x14ac:dyDescent="0.3">
      <c r="A13" s="4">
        <v>8</v>
      </c>
      <c r="B13" s="5" t="s">
        <v>89</v>
      </c>
      <c r="C13" s="29" t="s">
        <v>96</v>
      </c>
      <c r="D13" s="9" t="s">
        <v>95</v>
      </c>
      <c r="E13" s="7" t="s">
        <v>11</v>
      </c>
      <c r="F13" s="8">
        <v>20</v>
      </c>
      <c r="G13" s="16">
        <v>0</v>
      </c>
      <c r="H13" s="22">
        <f t="shared" si="0"/>
        <v>0</v>
      </c>
      <c r="I13" s="41">
        <f t="shared" si="1"/>
        <v>0</v>
      </c>
      <c r="J13" s="42"/>
      <c r="K13" s="43"/>
      <c r="L13" s="18"/>
    </row>
    <row r="14" spans="1:12" ht="100.8" x14ac:dyDescent="0.3">
      <c r="A14" s="4">
        <v>9</v>
      </c>
      <c r="B14" s="5" t="s">
        <v>89</v>
      </c>
      <c r="C14" s="29" t="s">
        <v>73</v>
      </c>
      <c r="D14" s="9" t="s">
        <v>94</v>
      </c>
      <c r="E14" s="7" t="s">
        <v>11</v>
      </c>
      <c r="F14" s="8">
        <v>10</v>
      </c>
      <c r="G14" s="16">
        <v>0</v>
      </c>
      <c r="H14" s="22">
        <f t="shared" si="0"/>
        <v>0</v>
      </c>
      <c r="I14" s="41">
        <f t="shared" si="1"/>
        <v>0</v>
      </c>
      <c r="J14" s="42"/>
      <c r="K14" s="43"/>
      <c r="L14" s="18"/>
    </row>
    <row r="15" spans="1:12" ht="100.8" x14ac:dyDescent="0.3">
      <c r="A15" s="4">
        <v>10</v>
      </c>
      <c r="B15" s="5" t="s">
        <v>89</v>
      </c>
      <c r="C15" s="29" t="s">
        <v>61</v>
      </c>
      <c r="D15" s="30" t="s">
        <v>93</v>
      </c>
      <c r="E15" s="7" t="s">
        <v>11</v>
      </c>
      <c r="F15" s="8">
        <v>1</v>
      </c>
      <c r="G15" s="16">
        <v>0</v>
      </c>
      <c r="H15" s="22">
        <f t="shared" si="0"/>
        <v>0</v>
      </c>
      <c r="I15" s="41">
        <f t="shared" si="1"/>
        <v>0</v>
      </c>
      <c r="J15" s="42"/>
      <c r="K15" s="43"/>
      <c r="L15" s="15"/>
    </row>
    <row r="16" spans="1:12" ht="187.2" x14ac:dyDescent="0.3">
      <c r="A16" s="4">
        <v>11</v>
      </c>
      <c r="B16" s="5" t="s">
        <v>89</v>
      </c>
      <c r="C16" s="29" t="s">
        <v>92</v>
      </c>
      <c r="D16" s="9" t="s">
        <v>91</v>
      </c>
      <c r="E16" s="7" t="s">
        <v>11</v>
      </c>
      <c r="F16" s="8">
        <v>1</v>
      </c>
      <c r="G16" s="16">
        <v>0</v>
      </c>
      <c r="H16" s="22">
        <f t="shared" si="0"/>
        <v>0</v>
      </c>
      <c r="I16" s="41">
        <f t="shared" si="1"/>
        <v>0</v>
      </c>
      <c r="J16" s="42"/>
      <c r="K16" s="43"/>
      <c r="L16" s="18"/>
    </row>
    <row r="17" spans="1:12" ht="86.4" x14ac:dyDescent="0.3">
      <c r="A17" s="4">
        <v>12</v>
      </c>
      <c r="B17" s="5" t="s">
        <v>89</v>
      </c>
      <c r="C17" s="29" t="s">
        <v>90</v>
      </c>
      <c r="D17" s="9" t="s">
        <v>21</v>
      </c>
      <c r="E17" s="7" t="s">
        <v>11</v>
      </c>
      <c r="F17" s="8">
        <v>1</v>
      </c>
      <c r="G17" s="16">
        <v>0</v>
      </c>
      <c r="H17" s="22">
        <f t="shared" si="0"/>
        <v>0</v>
      </c>
      <c r="I17" s="41">
        <f t="shared" si="1"/>
        <v>0</v>
      </c>
      <c r="J17" s="42"/>
      <c r="K17" s="43"/>
      <c r="L17" s="18"/>
    </row>
    <row r="18" spans="1:12" ht="249.6" customHeight="1" x14ac:dyDescent="0.3">
      <c r="A18" s="4">
        <v>13</v>
      </c>
      <c r="B18" s="5" t="s">
        <v>89</v>
      </c>
      <c r="C18" s="29" t="s">
        <v>19</v>
      </c>
      <c r="D18" s="9" t="s">
        <v>20</v>
      </c>
      <c r="E18" s="7" t="s">
        <v>11</v>
      </c>
      <c r="F18" s="8">
        <v>1</v>
      </c>
      <c r="G18" s="16">
        <v>0</v>
      </c>
      <c r="H18" s="22">
        <f t="shared" si="0"/>
        <v>0</v>
      </c>
      <c r="I18" s="41">
        <f t="shared" si="1"/>
        <v>0</v>
      </c>
      <c r="J18" s="42"/>
      <c r="K18" s="43"/>
      <c r="L18" s="19" t="s">
        <v>59</v>
      </c>
    </row>
    <row r="19" spans="1:12" x14ac:dyDescent="0.3">
      <c r="I19" s="46"/>
      <c r="J19" s="46"/>
      <c r="K19" s="46"/>
      <c r="L19" s="10"/>
    </row>
    <row r="20" spans="1:12" x14ac:dyDescent="0.3">
      <c r="G20" s="11" t="s">
        <v>12</v>
      </c>
      <c r="H20" s="23">
        <f>SUM(H6:H18)</f>
        <v>0</v>
      </c>
      <c r="I20" s="47">
        <f>SUM(I6:K18)</f>
        <v>0</v>
      </c>
      <c r="J20" s="48"/>
      <c r="K20" s="49"/>
    </row>
    <row r="21" spans="1:12" ht="21" x14ac:dyDescent="0.4">
      <c r="D21" s="13" t="s">
        <v>13</v>
      </c>
    </row>
    <row r="23" spans="1:12" x14ac:dyDescent="0.3">
      <c r="B23" s="50" t="s">
        <v>79</v>
      </c>
      <c r="C23" s="50"/>
      <c r="D23" s="50"/>
    </row>
    <row r="24" spans="1:12" x14ac:dyDescent="0.3">
      <c r="B24" s="14" t="s">
        <v>8</v>
      </c>
      <c r="C24" s="44">
        <f>H20</f>
        <v>0</v>
      </c>
      <c r="D24" s="45"/>
    </row>
    <row r="25" spans="1:12" x14ac:dyDescent="0.3">
      <c r="B25" s="14" t="s">
        <v>14</v>
      </c>
      <c r="C25" s="44">
        <f>C26-C24</f>
        <v>0</v>
      </c>
      <c r="D25" s="45"/>
    </row>
    <row r="26" spans="1:12" x14ac:dyDescent="0.3">
      <c r="B26" s="14" t="s">
        <v>15</v>
      </c>
      <c r="C26" s="44">
        <f>I20</f>
        <v>0</v>
      </c>
      <c r="D26" s="45"/>
    </row>
  </sheetData>
  <protectedRanges>
    <protectedRange sqref="L19" name="Oblast2"/>
    <protectedRange sqref="L11:L12 L15" name="Oblast2_1"/>
    <protectedRange sqref="L18" name="Oblast2_1_1"/>
    <protectedRange sqref="L6:L7" name="Oblast2_2"/>
    <protectedRange sqref="L8" name="Oblast2_3"/>
    <protectedRange sqref="L9:L10" name="Oblast2_4"/>
    <protectedRange sqref="L13" name="Oblast2_5"/>
    <protectedRange sqref="L14" name="Oblast2_6"/>
    <protectedRange sqref="L16" name="Oblast2_7"/>
    <protectedRange sqref="L17" name="Oblast2_8"/>
  </protectedRanges>
  <mergeCells count="22">
    <mergeCell ref="C26:D26"/>
    <mergeCell ref="I15:K15"/>
    <mergeCell ref="I16:K16"/>
    <mergeCell ref="I17:K17"/>
    <mergeCell ref="I18:K18"/>
    <mergeCell ref="I19:K19"/>
    <mergeCell ref="I20:K20"/>
    <mergeCell ref="B23:D23"/>
    <mergeCell ref="C24:D24"/>
    <mergeCell ref="C25:D25"/>
    <mergeCell ref="I12:K12"/>
    <mergeCell ref="I13:K13"/>
    <mergeCell ref="I14:K14"/>
    <mergeCell ref="A2:L2"/>
    <mergeCell ref="A3:L3"/>
    <mergeCell ref="I5:K5"/>
    <mergeCell ref="I6:K6"/>
    <mergeCell ref="I7:K7"/>
    <mergeCell ref="I8:K8"/>
    <mergeCell ref="I9:K9"/>
    <mergeCell ref="I10:K10"/>
    <mergeCell ref="I11:K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0CF5D-9CFB-4C3C-8412-E91538F4DB60}">
  <dimension ref="A2:L41"/>
  <sheetViews>
    <sheetView topLeftCell="A22" zoomScale="60" zoomScaleNormal="60" workbookViewId="0">
      <selection activeCell="G40" sqref="G40"/>
    </sheetView>
  </sheetViews>
  <sheetFormatPr defaultRowHeight="14.4" x14ac:dyDescent="0.3"/>
  <cols>
    <col min="2" max="3" width="23.5546875" customWidth="1"/>
    <col min="4" max="4" width="93.5546875" customWidth="1"/>
    <col min="5" max="5" width="10.44140625" customWidth="1"/>
    <col min="7" max="7" width="20.5546875" customWidth="1"/>
    <col min="8" max="8" width="30.44140625" customWidth="1"/>
    <col min="9" max="9" width="10.44140625" customWidth="1"/>
    <col min="10" max="10" width="17.5546875" customWidth="1"/>
    <col min="11" max="11" width="7.5546875" customWidth="1"/>
    <col min="12" max="12" width="33.44140625" customWidth="1"/>
    <col min="13" max="13" width="14.44140625" bestFit="1" customWidth="1"/>
  </cols>
  <sheetData>
    <row r="2" spans="1:12" ht="25.8" x14ac:dyDescent="0.3">
      <c r="A2" s="51" t="s">
        <v>114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100.5" customHeight="1" x14ac:dyDescent="0.3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5" spans="1:12" ht="28.8" x14ac:dyDescent="0.3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2" t="s">
        <v>7</v>
      </c>
      <c r="H5" s="2" t="s">
        <v>8</v>
      </c>
      <c r="I5" s="53" t="s">
        <v>9</v>
      </c>
      <c r="J5" s="54"/>
      <c r="K5" s="55"/>
      <c r="L5" s="3" t="s">
        <v>10</v>
      </c>
    </row>
    <row r="6" spans="1:12" ht="158.4" x14ac:dyDescent="0.3">
      <c r="A6" s="4">
        <v>1</v>
      </c>
      <c r="B6" s="5" t="s">
        <v>24</v>
      </c>
      <c r="C6" s="20" t="s">
        <v>22</v>
      </c>
      <c r="D6" s="31" t="s">
        <v>113</v>
      </c>
      <c r="E6" s="7" t="s">
        <v>11</v>
      </c>
      <c r="F6" s="8">
        <v>20</v>
      </c>
      <c r="G6" s="16">
        <v>0</v>
      </c>
      <c r="H6" s="22">
        <f t="shared" ref="H6:H33" si="0">F6*G6</f>
        <v>0</v>
      </c>
      <c r="I6" s="41">
        <f t="shared" ref="I6:I33" si="1">H6*1.21</f>
        <v>0</v>
      </c>
      <c r="J6" s="42"/>
      <c r="K6" s="43"/>
      <c r="L6" s="18"/>
    </row>
    <row r="7" spans="1:12" ht="86.4" x14ac:dyDescent="0.3">
      <c r="A7" s="4">
        <v>2</v>
      </c>
      <c r="B7" s="5" t="s">
        <v>24</v>
      </c>
      <c r="C7" s="20" t="s">
        <v>73</v>
      </c>
      <c r="D7" s="6" t="s">
        <v>60</v>
      </c>
      <c r="E7" s="7" t="s">
        <v>11</v>
      </c>
      <c r="F7" s="8">
        <v>20</v>
      </c>
      <c r="G7" s="16">
        <v>0</v>
      </c>
      <c r="H7" s="22">
        <f t="shared" si="0"/>
        <v>0</v>
      </c>
      <c r="I7" s="41">
        <f t="shared" si="1"/>
        <v>0</v>
      </c>
      <c r="J7" s="42"/>
      <c r="K7" s="43"/>
      <c r="L7" s="18"/>
    </row>
    <row r="8" spans="1:12" ht="201.6" x14ac:dyDescent="0.3">
      <c r="A8" s="4">
        <v>3</v>
      </c>
      <c r="B8" s="5" t="s">
        <v>24</v>
      </c>
      <c r="C8" s="20" t="s">
        <v>112</v>
      </c>
      <c r="D8" s="31" t="s">
        <v>111</v>
      </c>
      <c r="E8" s="7" t="s">
        <v>11</v>
      </c>
      <c r="F8" s="8">
        <v>1</v>
      </c>
      <c r="G8" s="16">
        <v>0</v>
      </c>
      <c r="H8" s="22">
        <f t="shared" si="0"/>
        <v>0</v>
      </c>
      <c r="I8" s="41">
        <f t="shared" si="1"/>
        <v>0</v>
      </c>
      <c r="J8" s="42"/>
      <c r="K8" s="43"/>
      <c r="L8" s="18"/>
    </row>
    <row r="9" spans="1:12" ht="86.4" x14ac:dyDescent="0.3">
      <c r="A9" s="4">
        <v>4</v>
      </c>
      <c r="B9" s="5" t="s">
        <v>24</v>
      </c>
      <c r="C9" s="20" t="s">
        <v>74</v>
      </c>
      <c r="D9" s="9" t="s">
        <v>60</v>
      </c>
      <c r="E9" s="7" t="s">
        <v>11</v>
      </c>
      <c r="F9" s="8">
        <v>1</v>
      </c>
      <c r="G9" s="16">
        <v>0</v>
      </c>
      <c r="H9" s="22">
        <f t="shared" si="0"/>
        <v>0</v>
      </c>
      <c r="I9" s="41">
        <f t="shared" si="1"/>
        <v>0</v>
      </c>
      <c r="J9" s="42"/>
      <c r="K9" s="43"/>
      <c r="L9" s="18"/>
    </row>
    <row r="10" spans="1:12" ht="100.8" x14ac:dyDescent="0.3">
      <c r="A10" s="4">
        <v>5</v>
      </c>
      <c r="B10" s="5" t="s">
        <v>24</v>
      </c>
      <c r="C10" s="20" t="s">
        <v>61</v>
      </c>
      <c r="D10" s="9" t="s">
        <v>110</v>
      </c>
      <c r="E10" s="7" t="s">
        <v>11</v>
      </c>
      <c r="F10" s="8">
        <v>1</v>
      </c>
      <c r="G10" s="16">
        <v>0</v>
      </c>
      <c r="H10" s="22">
        <f t="shared" si="0"/>
        <v>0</v>
      </c>
      <c r="I10" s="41">
        <f t="shared" si="1"/>
        <v>0</v>
      </c>
      <c r="J10" s="42"/>
      <c r="K10" s="43"/>
      <c r="L10" s="15"/>
    </row>
    <row r="11" spans="1:12" ht="28.8" x14ac:dyDescent="0.3">
      <c r="A11" s="4">
        <v>6</v>
      </c>
      <c r="B11" s="5" t="s">
        <v>24</v>
      </c>
      <c r="C11" s="20" t="s">
        <v>16</v>
      </c>
      <c r="D11" s="9" t="s">
        <v>99</v>
      </c>
      <c r="E11" s="7" t="s">
        <v>11</v>
      </c>
      <c r="F11" s="8">
        <v>21</v>
      </c>
      <c r="G11" s="16">
        <v>0</v>
      </c>
      <c r="H11" s="22">
        <f t="shared" si="0"/>
        <v>0</v>
      </c>
      <c r="I11" s="41">
        <f t="shared" si="1"/>
        <v>0</v>
      </c>
      <c r="J11" s="42"/>
      <c r="K11" s="43"/>
      <c r="L11" s="18"/>
    </row>
    <row r="12" spans="1:12" ht="115.2" x14ac:dyDescent="0.3">
      <c r="A12" s="4">
        <v>7</v>
      </c>
      <c r="B12" s="5" t="s">
        <v>24</v>
      </c>
      <c r="C12" s="20" t="s">
        <v>109</v>
      </c>
      <c r="D12" s="9" t="s">
        <v>108</v>
      </c>
      <c r="E12" s="7" t="s">
        <v>11</v>
      </c>
      <c r="F12" s="8">
        <v>1</v>
      </c>
      <c r="G12" s="16">
        <v>0</v>
      </c>
      <c r="H12" s="22">
        <f t="shared" si="0"/>
        <v>0</v>
      </c>
      <c r="I12" s="41">
        <f t="shared" si="1"/>
        <v>0</v>
      </c>
      <c r="J12" s="42"/>
      <c r="K12" s="43"/>
      <c r="L12" s="18"/>
    </row>
    <row r="13" spans="1:12" ht="86.4" x14ac:dyDescent="0.3">
      <c r="A13" s="4">
        <v>8</v>
      </c>
      <c r="B13" s="5" t="s">
        <v>24</v>
      </c>
      <c r="C13" s="20" t="s">
        <v>107</v>
      </c>
      <c r="D13" s="9" t="s">
        <v>106</v>
      </c>
      <c r="E13" s="7" t="s">
        <v>11</v>
      </c>
      <c r="F13" s="8">
        <v>1</v>
      </c>
      <c r="G13" s="16">
        <v>0</v>
      </c>
      <c r="H13" s="22">
        <f t="shared" si="0"/>
        <v>0</v>
      </c>
      <c r="I13" s="41">
        <f t="shared" si="1"/>
        <v>0</v>
      </c>
      <c r="J13" s="42"/>
      <c r="K13" s="43"/>
      <c r="L13" s="18"/>
    </row>
    <row r="14" spans="1:12" ht="201.6" x14ac:dyDescent="0.3">
      <c r="A14" s="4">
        <v>9</v>
      </c>
      <c r="B14" s="5" t="s">
        <v>24</v>
      </c>
      <c r="C14" s="20" t="s">
        <v>92</v>
      </c>
      <c r="D14" s="30" t="s">
        <v>105</v>
      </c>
      <c r="E14" s="7" t="s">
        <v>11</v>
      </c>
      <c r="F14" s="8">
        <v>1</v>
      </c>
      <c r="G14" s="16">
        <v>0</v>
      </c>
      <c r="H14" s="22">
        <f t="shared" si="0"/>
        <v>0</v>
      </c>
      <c r="I14" s="41">
        <f t="shared" si="1"/>
        <v>0</v>
      </c>
      <c r="J14" s="42"/>
      <c r="K14" s="43"/>
      <c r="L14" s="18"/>
    </row>
    <row r="15" spans="1:12" ht="100.8" x14ac:dyDescent="0.3">
      <c r="A15" s="4">
        <v>10</v>
      </c>
      <c r="B15" s="5" t="s">
        <v>24</v>
      </c>
      <c r="C15" s="20" t="s">
        <v>23</v>
      </c>
      <c r="D15" s="9" t="s">
        <v>104</v>
      </c>
      <c r="E15" s="7" t="s">
        <v>11</v>
      </c>
      <c r="F15" s="8">
        <v>1</v>
      </c>
      <c r="G15" s="16">
        <v>0</v>
      </c>
      <c r="H15" s="22">
        <f t="shared" si="0"/>
        <v>0</v>
      </c>
      <c r="I15" s="41">
        <f t="shared" si="1"/>
        <v>0</v>
      </c>
      <c r="J15" s="42"/>
      <c r="K15" s="43"/>
      <c r="L15" s="18"/>
    </row>
    <row r="16" spans="1:12" ht="230.4" x14ac:dyDescent="0.3">
      <c r="A16" s="4">
        <v>11</v>
      </c>
      <c r="B16" s="5" t="s">
        <v>24</v>
      </c>
      <c r="C16" s="20" t="s">
        <v>19</v>
      </c>
      <c r="D16" s="9" t="s">
        <v>20</v>
      </c>
      <c r="E16" s="7" t="s">
        <v>11</v>
      </c>
      <c r="F16" s="8">
        <v>1</v>
      </c>
      <c r="G16" s="16">
        <v>0</v>
      </c>
      <c r="H16" s="22">
        <f t="shared" si="0"/>
        <v>0</v>
      </c>
      <c r="I16" s="41">
        <f t="shared" si="1"/>
        <v>0</v>
      </c>
      <c r="J16" s="42"/>
      <c r="K16" s="43"/>
      <c r="L16" s="19" t="s">
        <v>59</v>
      </c>
    </row>
    <row r="17" spans="1:12" x14ac:dyDescent="0.3">
      <c r="A17" s="4">
        <v>12</v>
      </c>
      <c r="B17" s="5" t="s">
        <v>24</v>
      </c>
      <c r="C17" s="20" t="s">
        <v>103</v>
      </c>
      <c r="D17" s="9" t="s">
        <v>102</v>
      </c>
      <c r="E17" s="7" t="s">
        <v>11</v>
      </c>
      <c r="F17" s="8">
        <v>1</v>
      </c>
      <c r="G17" s="16">
        <v>0</v>
      </c>
      <c r="H17" s="22">
        <f t="shared" si="0"/>
        <v>0</v>
      </c>
      <c r="I17" s="41">
        <f t="shared" si="1"/>
        <v>0</v>
      </c>
      <c r="J17" s="42"/>
      <c r="K17" s="43"/>
      <c r="L17" s="19"/>
    </row>
    <row r="18" spans="1:12" ht="28.8" x14ac:dyDescent="0.3">
      <c r="A18" s="4">
        <v>14</v>
      </c>
      <c r="B18" s="5" t="s">
        <v>25</v>
      </c>
      <c r="C18" s="20" t="s">
        <v>26</v>
      </c>
      <c r="D18" s="9" t="s">
        <v>101</v>
      </c>
      <c r="E18" s="7" t="s">
        <v>11</v>
      </c>
      <c r="F18" s="8">
        <v>1</v>
      </c>
      <c r="G18" s="16">
        <v>0</v>
      </c>
      <c r="H18" s="22">
        <f t="shared" si="0"/>
        <v>0</v>
      </c>
      <c r="I18" s="41">
        <f t="shared" si="1"/>
        <v>0</v>
      </c>
      <c r="J18" s="42"/>
      <c r="K18" s="43"/>
      <c r="L18" s="15"/>
    </row>
    <row r="19" spans="1:12" ht="57.6" x14ac:dyDescent="0.3">
      <c r="A19" s="4">
        <v>15</v>
      </c>
      <c r="B19" s="5" t="s">
        <v>25</v>
      </c>
      <c r="C19" s="20" t="s">
        <v>57</v>
      </c>
      <c r="D19" s="9" t="s">
        <v>56</v>
      </c>
      <c r="E19" s="7" t="s">
        <v>11</v>
      </c>
      <c r="F19" s="8">
        <v>1</v>
      </c>
      <c r="G19" s="16">
        <v>0</v>
      </c>
      <c r="H19" s="22">
        <f t="shared" si="0"/>
        <v>0</v>
      </c>
      <c r="I19" s="41">
        <f t="shared" si="1"/>
        <v>0</v>
      </c>
      <c r="J19" s="42"/>
      <c r="K19" s="43"/>
      <c r="L19" s="18"/>
    </row>
    <row r="20" spans="1:12" ht="28.8" x14ac:dyDescent="0.3">
      <c r="A20" s="4">
        <v>16</v>
      </c>
      <c r="B20" s="5" t="s">
        <v>25</v>
      </c>
      <c r="C20" s="20" t="s">
        <v>55</v>
      </c>
      <c r="D20" s="9" t="s">
        <v>54</v>
      </c>
      <c r="E20" s="7" t="s">
        <v>11</v>
      </c>
      <c r="F20" s="8">
        <v>1</v>
      </c>
      <c r="G20" s="16">
        <v>0</v>
      </c>
      <c r="H20" s="22">
        <f t="shared" si="0"/>
        <v>0</v>
      </c>
      <c r="I20" s="41">
        <f t="shared" si="1"/>
        <v>0</v>
      </c>
      <c r="J20" s="42"/>
      <c r="K20" s="43"/>
      <c r="L20" s="15"/>
    </row>
    <row r="21" spans="1:12" ht="28.8" x14ac:dyDescent="0.3">
      <c r="A21" s="4">
        <v>17</v>
      </c>
      <c r="B21" s="5" t="s">
        <v>25</v>
      </c>
      <c r="C21" s="20" t="s">
        <v>53</v>
      </c>
      <c r="D21" s="9" t="s">
        <v>50</v>
      </c>
      <c r="E21" s="7" t="s">
        <v>11</v>
      </c>
      <c r="F21" s="8">
        <v>2</v>
      </c>
      <c r="G21" s="16">
        <v>0</v>
      </c>
      <c r="H21" s="22">
        <f t="shared" si="0"/>
        <v>0</v>
      </c>
      <c r="I21" s="41">
        <f t="shared" si="1"/>
        <v>0</v>
      </c>
      <c r="J21" s="42"/>
      <c r="K21" s="43"/>
      <c r="L21" s="15"/>
    </row>
    <row r="22" spans="1:12" ht="28.8" x14ac:dyDescent="0.3">
      <c r="A22" s="4">
        <v>18</v>
      </c>
      <c r="B22" s="5" t="s">
        <v>25</v>
      </c>
      <c r="C22" s="20" t="s">
        <v>52</v>
      </c>
      <c r="D22" s="9" t="s">
        <v>49</v>
      </c>
      <c r="E22" s="7" t="s">
        <v>11</v>
      </c>
      <c r="F22" s="8">
        <v>25</v>
      </c>
      <c r="G22" s="16">
        <v>0</v>
      </c>
      <c r="H22" s="22">
        <f t="shared" si="0"/>
        <v>0</v>
      </c>
      <c r="I22" s="41">
        <f t="shared" si="1"/>
        <v>0</v>
      </c>
      <c r="J22" s="42"/>
      <c r="K22" s="43"/>
      <c r="L22" s="15"/>
    </row>
    <row r="23" spans="1:12" ht="28.8" x14ac:dyDescent="0.3">
      <c r="A23" s="4">
        <v>19</v>
      </c>
      <c r="B23" s="5" t="s">
        <v>25</v>
      </c>
      <c r="C23" s="20" t="s">
        <v>51</v>
      </c>
      <c r="D23" s="9" t="s">
        <v>27</v>
      </c>
      <c r="E23" s="7" t="s">
        <v>11</v>
      </c>
      <c r="F23" s="8">
        <v>2</v>
      </c>
      <c r="G23" s="16">
        <v>0</v>
      </c>
      <c r="H23" s="22">
        <f t="shared" si="0"/>
        <v>0</v>
      </c>
      <c r="I23" s="41">
        <f t="shared" si="1"/>
        <v>0</v>
      </c>
      <c r="J23" s="42"/>
      <c r="K23" s="43"/>
      <c r="L23" s="15"/>
    </row>
    <row r="24" spans="1:12" ht="28.8" x14ac:dyDescent="0.3">
      <c r="A24" s="4">
        <v>20</v>
      </c>
      <c r="B24" s="5" t="s">
        <v>25</v>
      </c>
      <c r="C24" s="20" t="s">
        <v>48</v>
      </c>
      <c r="D24" s="9" t="s">
        <v>28</v>
      </c>
      <c r="E24" s="7" t="s">
        <v>11</v>
      </c>
      <c r="F24" s="8">
        <v>25</v>
      </c>
      <c r="G24" s="16">
        <v>0</v>
      </c>
      <c r="H24" s="22">
        <f t="shared" si="0"/>
        <v>0</v>
      </c>
      <c r="I24" s="41">
        <f t="shared" si="1"/>
        <v>0</v>
      </c>
      <c r="J24" s="42"/>
      <c r="K24" s="43"/>
      <c r="L24" s="15"/>
    </row>
    <row r="25" spans="1:12" ht="28.8" x14ac:dyDescent="0.3">
      <c r="A25" s="4">
        <v>21</v>
      </c>
      <c r="B25" s="5" t="s">
        <v>25</v>
      </c>
      <c r="C25" s="20" t="s">
        <v>46</v>
      </c>
      <c r="D25" s="9" t="s">
        <v>44</v>
      </c>
      <c r="E25" s="7" t="s">
        <v>11</v>
      </c>
      <c r="F25" s="8">
        <v>20</v>
      </c>
      <c r="G25" s="16">
        <v>0</v>
      </c>
      <c r="H25" s="22">
        <f t="shared" si="0"/>
        <v>0</v>
      </c>
      <c r="I25" s="41">
        <f t="shared" si="1"/>
        <v>0</v>
      </c>
      <c r="J25" s="42"/>
      <c r="K25" s="43"/>
      <c r="L25" s="15"/>
    </row>
    <row r="26" spans="1:12" ht="28.8" x14ac:dyDescent="0.3">
      <c r="A26" s="4">
        <v>22</v>
      </c>
      <c r="B26" s="5" t="s">
        <v>25</v>
      </c>
      <c r="C26" s="20" t="s">
        <v>45</v>
      </c>
      <c r="D26" s="9" t="s">
        <v>43</v>
      </c>
      <c r="E26" s="7" t="s">
        <v>11</v>
      </c>
      <c r="F26" s="8">
        <v>2</v>
      </c>
      <c r="G26" s="16">
        <v>0</v>
      </c>
      <c r="H26" s="22">
        <f t="shared" si="0"/>
        <v>0</v>
      </c>
      <c r="I26" s="41">
        <f t="shared" si="1"/>
        <v>0</v>
      </c>
      <c r="J26" s="42"/>
      <c r="K26" s="43"/>
      <c r="L26" s="15"/>
    </row>
    <row r="27" spans="1:12" ht="28.8" x14ac:dyDescent="0.3">
      <c r="A27" s="4">
        <v>23</v>
      </c>
      <c r="B27" s="5" t="s">
        <v>25</v>
      </c>
      <c r="C27" s="20" t="s">
        <v>29</v>
      </c>
      <c r="D27" s="9" t="s">
        <v>29</v>
      </c>
      <c r="E27" s="7" t="s">
        <v>11</v>
      </c>
      <c r="F27" s="8">
        <v>22</v>
      </c>
      <c r="G27" s="16">
        <v>0</v>
      </c>
      <c r="H27" s="22">
        <f t="shared" si="0"/>
        <v>0</v>
      </c>
      <c r="I27" s="41">
        <f t="shared" si="1"/>
        <v>0</v>
      </c>
      <c r="J27" s="42"/>
      <c r="K27" s="43"/>
      <c r="L27" s="15"/>
    </row>
    <row r="28" spans="1:12" ht="86.4" x14ac:dyDescent="0.3">
      <c r="A28" s="4">
        <v>24</v>
      </c>
      <c r="B28" s="5" t="s">
        <v>25</v>
      </c>
      <c r="C28" s="20" t="s">
        <v>42</v>
      </c>
      <c r="D28" s="9" t="s">
        <v>21</v>
      </c>
      <c r="E28" s="7" t="s">
        <v>11</v>
      </c>
      <c r="F28" s="8">
        <v>1</v>
      </c>
      <c r="G28" s="16">
        <v>0</v>
      </c>
      <c r="H28" s="22">
        <f t="shared" si="0"/>
        <v>0</v>
      </c>
      <c r="I28" s="41">
        <f t="shared" si="1"/>
        <v>0</v>
      </c>
      <c r="J28" s="42"/>
      <c r="K28" s="43"/>
      <c r="L28" s="18"/>
    </row>
    <row r="29" spans="1:12" ht="28.8" x14ac:dyDescent="0.3">
      <c r="A29" s="4">
        <v>25</v>
      </c>
      <c r="B29" s="5" t="s">
        <v>25</v>
      </c>
      <c r="C29" s="20" t="s">
        <v>41</v>
      </c>
      <c r="D29" s="9" t="s">
        <v>30</v>
      </c>
      <c r="E29" s="7" t="s">
        <v>11</v>
      </c>
      <c r="F29" s="8">
        <v>1</v>
      </c>
      <c r="G29" s="16">
        <v>0</v>
      </c>
      <c r="H29" s="22">
        <f t="shared" si="0"/>
        <v>0</v>
      </c>
      <c r="I29" s="41">
        <f t="shared" si="1"/>
        <v>0</v>
      </c>
      <c r="J29" s="42"/>
      <c r="K29" s="43"/>
      <c r="L29" s="15"/>
    </row>
    <row r="30" spans="1:12" ht="28.8" x14ac:dyDescent="0.3">
      <c r="A30" s="4">
        <v>26</v>
      </c>
      <c r="B30" s="5" t="s">
        <v>25</v>
      </c>
      <c r="C30" s="20" t="s">
        <v>40</v>
      </c>
      <c r="D30" s="9" t="s">
        <v>38</v>
      </c>
      <c r="E30" s="7" t="s">
        <v>33</v>
      </c>
      <c r="F30" s="8">
        <v>400</v>
      </c>
      <c r="G30" s="16">
        <v>0</v>
      </c>
      <c r="H30" s="22">
        <f t="shared" si="0"/>
        <v>0</v>
      </c>
      <c r="I30" s="41">
        <f t="shared" si="1"/>
        <v>0</v>
      </c>
      <c r="J30" s="42"/>
      <c r="K30" s="43"/>
      <c r="L30" s="15"/>
    </row>
    <row r="31" spans="1:12" ht="28.8" x14ac:dyDescent="0.3">
      <c r="A31" s="4">
        <v>27</v>
      </c>
      <c r="B31" s="5" t="s">
        <v>25</v>
      </c>
      <c r="C31" s="20" t="s">
        <v>39</v>
      </c>
      <c r="D31" s="9" t="s">
        <v>47</v>
      </c>
      <c r="E31" s="7" t="s">
        <v>11</v>
      </c>
      <c r="F31" s="8">
        <v>24</v>
      </c>
      <c r="G31" s="16">
        <v>0</v>
      </c>
      <c r="H31" s="22">
        <f t="shared" si="0"/>
        <v>0</v>
      </c>
      <c r="I31" s="41">
        <f t="shared" si="1"/>
        <v>0</v>
      </c>
      <c r="J31" s="42"/>
      <c r="K31" s="43"/>
      <c r="L31" s="15"/>
    </row>
    <row r="32" spans="1:12" ht="28.8" x14ac:dyDescent="0.3">
      <c r="A32" s="4">
        <v>28</v>
      </c>
      <c r="B32" s="5" t="s">
        <v>25</v>
      </c>
      <c r="C32" s="20" t="s">
        <v>36</v>
      </c>
      <c r="D32" s="9" t="s">
        <v>31</v>
      </c>
      <c r="E32" s="7" t="s">
        <v>34</v>
      </c>
      <c r="F32" s="8">
        <v>1</v>
      </c>
      <c r="G32" s="16">
        <v>0</v>
      </c>
      <c r="H32" s="22">
        <f t="shared" si="0"/>
        <v>0</v>
      </c>
      <c r="I32" s="41">
        <f t="shared" si="1"/>
        <v>0</v>
      </c>
      <c r="J32" s="42"/>
      <c r="K32" s="43"/>
      <c r="L32" s="15"/>
    </row>
    <row r="33" spans="1:12" ht="28.8" x14ac:dyDescent="0.3">
      <c r="A33" s="4">
        <v>29</v>
      </c>
      <c r="B33" s="5" t="s">
        <v>25</v>
      </c>
      <c r="C33" s="20" t="s">
        <v>37</v>
      </c>
      <c r="D33" s="9" t="s">
        <v>32</v>
      </c>
      <c r="E33" s="7" t="s">
        <v>35</v>
      </c>
      <c r="F33" s="8">
        <v>60</v>
      </c>
      <c r="G33" s="16">
        <v>0</v>
      </c>
      <c r="H33" s="22">
        <f t="shared" si="0"/>
        <v>0</v>
      </c>
      <c r="I33" s="41">
        <f t="shared" si="1"/>
        <v>0</v>
      </c>
      <c r="J33" s="42"/>
      <c r="K33" s="43"/>
      <c r="L33" s="15"/>
    </row>
    <row r="34" spans="1:12" x14ac:dyDescent="0.3">
      <c r="I34" s="46"/>
      <c r="J34" s="46"/>
      <c r="K34" s="46"/>
      <c r="L34" s="10"/>
    </row>
    <row r="35" spans="1:12" x14ac:dyDescent="0.3">
      <c r="G35" s="11" t="s">
        <v>12</v>
      </c>
      <c r="H35" s="23">
        <f>SUM(H6:H33)</f>
        <v>0</v>
      </c>
      <c r="I35" s="47">
        <f>SUM(I6:K33)</f>
        <v>0</v>
      </c>
      <c r="J35" s="48"/>
      <c r="K35" s="49"/>
    </row>
    <row r="36" spans="1:12" ht="21" x14ac:dyDescent="0.4">
      <c r="D36" s="13" t="s">
        <v>13</v>
      </c>
    </row>
    <row r="38" spans="1:12" x14ac:dyDescent="0.3">
      <c r="B38" s="50" t="s">
        <v>79</v>
      </c>
      <c r="C38" s="50"/>
      <c r="D38" s="50"/>
    </row>
    <row r="39" spans="1:12" x14ac:dyDescent="0.3">
      <c r="B39" s="14" t="s">
        <v>8</v>
      </c>
      <c r="C39" s="44">
        <f>H35</f>
        <v>0</v>
      </c>
      <c r="D39" s="45"/>
    </row>
    <row r="40" spans="1:12" x14ac:dyDescent="0.3">
      <c r="B40" s="14" t="s">
        <v>14</v>
      </c>
      <c r="C40" s="44">
        <f>C41-C39</f>
        <v>0</v>
      </c>
      <c r="D40" s="45"/>
    </row>
    <row r="41" spans="1:12" x14ac:dyDescent="0.3">
      <c r="B41" s="14" t="s">
        <v>15</v>
      </c>
      <c r="C41" s="44">
        <f>I35</f>
        <v>0</v>
      </c>
      <c r="D41" s="45"/>
    </row>
  </sheetData>
  <protectedRanges>
    <protectedRange sqref="L6:L34" name="Oblast2"/>
  </protectedRanges>
  <mergeCells count="37">
    <mergeCell ref="I8:K8"/>
    <mergeCell ref="I9:K9"/>
    <mergeCell ref="I10:K10"/>
    <mergeCell ref="I11:K11"/>
    <mergeCell ref="I33:K33"/>
    <mergeCell ref="I29:K29"/>
    <mergeCell ref="I30:K30"/>
    <mergeCell ref="I31:K31"/>
    <mergeCell ref="I21:K21"/>
    <mergeCell ref="I22:K22"/>
    <mergeCell ref="I23:K23"/>
    <mergeCell ref="I24:K24"/>
    <mergeCell ref="I32:K32"/>
    <mergeCell ref="A2:L2"/>
    <mergeCell ref="A3:L3"/>
    <mergeCell ref="I5:K5"/>
    <mergeCell ref="I6:K6"/>
    <mergeCell ref="I7:K7"/>
    <mergeCell ref="I12:K12"/>
    <mergeCell ref="I13:K13"/>
    <mergeCell ref="C41:D41"/>
    <mergeCell ref="I15:K15"/>
    <mergeCell ref="I16:K16"/>
    <mergeCell ref="I17:K17"/>
    <mergeCell ref="I34:K34"/>
    <mergeCell ref="I35:K35"/>
    <mergeCell ref="B38:D38"/>
    <mergeCell ref="C39:D39"/>
    <mergeCell ref="I14:K14"/>
    <mergeCell ref="C40:D40"/>
    <mergeCell ref="I18:K18"/>
    <mergeCell ref="I19:K19"/>
    <mergeCell ref="I20:K20"/>
    <mergeCell ref="I25:K25"/>
    <mergeCell ref="I26:K26"/>
    <mergeCell ref="I27:K27"/>
    <mergeCell ref="I28:K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F13DE-B6BC-4A60-9052-ADB08330433A}">
  <dimension ref="A2:L45"/>
  <sheetViews>
    <sheetView tabSelected="1" topLeftCell="A13" zoomScale="70" zoomScaleNormal="70" workbookViewId="0">
      <selection activeCell="D14" sqref="D14"/>
    </sheetView>
  </sheetViews>
  <sheetFormatPr defaultRowHeight="14.4" x14ac:dyDescent="0.3"/>
  <cols>
    <col min="2" max="3" width="23.5546875" customWidth="1"/>
    <col min="4" max="4" width="93.5546875" customWidth="1"/>
    <col min="5" max="5" width="10.44140625" customWidth="1"/>
    <col min="7" max="7" width="20.5546875" customWidth="1"/>
    <col min="8" max="8" width="30.44140625" customWidth="1"/>
    <col min="9" max="9" width="10.44140625" customWidth="1"/>
    <col min="10" max="10" width="17.5546875" customWidth="1"/>
    <col min="11" max="11" width="7.5546875" customWidth="1"/>
    <col min="12" max="12" width="33.44140625" customWidth="1"/>
    <col min="13" max="13" width="14.44140625" bestFit="1" customWidth="1"/>
  </cols>
  <sheetData>
    <row r="2" spans="1:12" ht="25.8" x14ac:dyDescent="0.3">
      <c r="A2" s="51" t="s">
        <v>132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100.5" customHeight="1" x14ac:dyDescent="0.3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5" spans="1:12" ht="28.8" x14ac:dyDescent="0.3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2" t="s">
        <v>7</v>
      </c>
      <c r="H5" s="2" t="s">
        <v>8</v>
      </c>
      <c r="I5" s="53" t="s">
        <v>9</v>
      </c>
      <c r="J5" s="54"/>
      <c r="K5" s="55"/>
      <c r="L5" s="3" t="s">
        <v>10</v>
      </c>
    </row>
    <row r="6" spans="1:12" ht="215.4" customHeight="1" x14ac:dyDescent="0.3">
      <c r="A6" s="4">
        <v>1</v>
      </c>
      <c r="B6" s="5" t="s">
        <v>24</v>
      </c>
      <c r="C6" s="20" t="s">
        <v>131</v>
      </c>
      <c r="D6" s="6" t="s">
        <v>130</v>
      </c>
      <c r="E6" s="7" t="s">
        <v>11</v>
      </c>
      <c r="F6" s="8">
        <v>25</v>
      </c>
      <c r="G6" s="16">
        <v>0</v>
      </c>
      <c r="H6" s="22">
        <f t="shared" ref="H6:H37" si="0">F6*G6</f>
        <v>0</v>
      </c>
      <c r="I6" s="41">
        <f t="shared" ref="I6:I37" si="1">H6*1.21</f>
        <v>0</v>
      </c>
      <c r="J6" s="42"/>
      <c r="K6" s="43"/>
      <c r="L6" s="18"/>
    </row>
    <row r="7" spans="1:12" ht="202.8" customHeight="1" x14ac:dyDescent="0.3">
      <c r="A7" s="4">
        <v>2</v>
      </c>
      <c r="B7" s="5" t="s">
        <v>24</v>
      </c>
      <c r="C7" s="20" t="s">
        <v>129</v>
      </c>
      <c r="D7" s="6" t="s">
        <v>128</v>
      </c>
      <c r="E7" s="7" t="s">
        <v>11</v>
      </c>
      <c r="F7" s="8">
        <v>1</v>
      </c>
      <c r="G7" s="16">
        <v>0</v>
      </c>
      <c r="H7" s="22">
        <f t="shared" si="0"/>
        <v>0</v>
      </c>
      <c r="I7" s="41">
        <f t="shared" si="1"/>
        <v>0</v>
      </c>
      <c r="J7" s="42"/>
      <c r="K7" s="43"/>
      <c r="L7" s="18"/>
    </row>
    <row r="8" spans="1:12" ht="86.4" x14ac:dyDescent="0.3">
      <c r="A8" s="4">
        <v>3</v>
      </c>
      <c r="B8" s="5" t="s">
        <v>24</v>
      </c>
      <c r="C8" s="20" t="s">
        <v>73</v>
      </c>
      <c r="D8" s="9" t="s">
        <v>60</v>
      </c>
      <c r="E8" s="7" t="s">
        <v>11</v>
      </c>
      <c r="F8" s="8">
        <v>25</v>
      </c>
      <c r="G8" s="16">
        <v>0</v>
      </c>
      <c r="H8" s="22">
        <f t="shared" si="0"/>
        <v>0</v>
      </c>
      <c r="I8" s="41">
        <f t="shared" si="1"/>
        <v>0</v>
      </c>
      <c r="J8" s="42"/>
      <c r="K8" s="43"/>
      <c r="L8" s="18"/>
    </row>
    <row r="9" spans="1:12" ht="86.4" x14ac:dyDescent="0.3">
      <c r="A9" s="4">
        <v>4</v>
      </c>
      <c r="B9" s="5" t="s">
        <v>24</v>
      </c>
      <c r="C9" s="20" t="s">
        <v>74</v>
      </c>
      <c r="D9" s="9" t="s">
        <v>60</v>
      </c>
      <c r="E9" s="7" t="s">
        <v>11</v>
      </c>
      <c r="F9" s="8">
        <v>1</v>
      </c>
      <c r="G9" s="16">
        <v>0</v>
      </c>
      <c r="H9" s="22">
        <f t="shared" si="0"/>
        <v>0</v>
      </c>
      <c r="I9" s="41">
        <f t="shared" si="1"/>
        <v>0</v>
      </c>
      <c r="J9" s="42"/>
      <c r="K9" s="43"/>
      <c r="L9" s="18"/>
    </row>
    <row r="10" spans="1:12" ht="158.4" x14ac:dyDescent="0.3">
      <c r="A10" s="4">
        <v>5</v>
      </c>
      <c r="B10" s="5" t="s">
        <v>24</v>
      </c>
      <c r="C10" s="20" t="s">
        <v>127</v>
      </c>
      <c r="D10" s="9" t="s">
        <v>76</v>
      </c>
      <c r="E10" s="7" t="s">
        <v>11</v>
      </c>
      <c r="F10" s="8">
        <v>1</v>
      </c>
      <c r="G10" s="16">
        <v>0</v>
      </c>
      <c r="H10" s="22">
        <f t="shared" si="0"/>
        <v>0</v>
      </c>
      <c r="I10" s="41">
        <f t="shared" si="1"/>
        <v>0</v>
      </c>
      <c r="J10" s="42"/>
      <c r="K10" s="43"/>
      <c r="L10" s="15"/>
    </row>
    <row r="11" spans="1:12" ht="106.2" customHeight="1" x14ac:dyDescent="0.3">
      <c r="A11" s="4">
        <v>6</v>
      </c>
      <c r="B11" s="5" t="s">
        <v>24</v>
      </c>
      <c r="C11" s="20" t="s">
        <v>61</v>
      </c>
      <c r="D11" s="9" t="s">
        <v>62</v>
      </c>
      <c r="E11" s="7" t="s">
        <v>11</v>
      </c>
      <c r="F11" s="8">
        <v>1</v>
      </c>
      <c r="G11" s="16">
        <v>0</v>
      </c>
      <c r="H11" s="22">
        <f t="shared" si="0"/>
        <v>0</v>
      </c>
      <c r="I11" s="41">
        <f t="shared" si="1"/>
        <v>0</v>
      </c>
      <c r="J11" s="42"/>
      <c r="K11" s="43"/>
      <c r="L11" s="18"/>
    </row>
    <row r="12" spans="1:12" ht="220.2" customHeight="1" x14ac:dyDescent="0.3">
      <c r="A12" s="4">
        <v>7</v>
      </c>
      <c r="B12" s="5" t="s">
        <v>24</v>
      </c>
      <c r="C12" s="20" t="s">
        <v>92</v>
      </c>
      <c r="D12" s="9" t="s">
        <v>105</v>
      </c>
      <c r="E12" s="7" t="s">
        <v>11</v>
      </c>
      <c r="F12" s="8">
        <v>1</v>
      </c>
      <c r="G12" s="16">
        <v>0</v>
      </c>
      <c r="H12" s="22">
        <f t="shared" si="0"/>
        <v>0</v>
      </c>
      <c r="I12" s="41">
        <f t="shared" si="1"/>
        <v>0</v>
      </c>
      <c r="J12" s="42"/>
      <c r="K12" s="43"/>
      <c r="L12" s="18"/>
    </row>
    <row r="13" spans="1:12" ht="100.8" x14ac:dyDescent="0.3">
      <c r="A13" s="4">
        <v>8</v>
      </c>
      <c r="B13" s="5" t="s">
        <v>24</v>
      </c>
      <c r="C13" s="20" t="s">
        <v>23</v>
      </c>
      <c r="D13" s="9" t="s">
        <v>64</v>
      </c>
      <c r="E13" s="7" t="s">
        <v>11</v>
      </c>
      <c r="F13" s="8">
        <v>1</v>
      </c>
      <c r="G13" s="16">
        <v>0</v>
      </c>
      <c r="H13" s="22">
        <f t="shared" si="0"/>
        <v>0</v>
      </c>
      <c r="I13" s="41">
        <f t="shared" si="1"/>
        <v>0</v>
      </c>
      <c r="J13" s="42"/>
      <c r="K13" s="43"/>
      <c r="L13" s="18"/>
    </row>
    <row r="14" spans="1:12" ht="248.4" customHeight="1" x14ac:dyDescent="0.3">
      <c r="A14" s="4">
        <v>9</v>
      </c>
      <c r="B14" s="5" t="s">
        <v>24</v>
      </c>
      <c r="C14" s="20" t="s">
        <v>19</v>
      </c>
      <c r="D14" s="9" t="s">
        <v>20</v>
      </c>
      <c r="E14" s="7" t="s">
        <v>11</v>
      </c>
      <c r="F14" s="8">
        <v>1</v>
      </c>
      <c r="G14" s="16">
        <v>0</v>
      </c>
      <c r="H14" s="22">
        <f t="shared" si="0"/>
        <v>0</v>
      </c>
      <c r="I14" s="41">
        <f t="shared" si="1"/>
        <v>0</v>
      </c>
      <c r="J14" s="42"/>
      <c r="K14" s="43"/>
      <c r="L14" s="19" t="s">
        <v>59</v>
      </c>
    </row>
    <row r="15" spans="1:12" ht="28.8" x14ac:dyDescent="0.3">
      <c r="A15" s="4">
        <v>11</v>
      </c>
      <c r="B15" s="5" t="s">
        <v>24</v>
      </c>
      <c r="C15" s="20" t="s">
        <v>16</v>
      </c>
      <c r="D15" s="9" t="s">
        <v>99</v>
      </c>
      <c r="E15" s="7" t="s">
        <v>11</v>
      </c>
      <c r="F15" s="8">
        <v>26</v>
      </c>
      <c r="G15" s="16">
        <v>0</v>
      </c>
      <c r="H15" s="22">
        <f t="shared" si="0"/>
        <v>0</v>
      </c>
      <c r="I15" s="41">
        <f t="shared" si="1"/>
        <v>0</v>
      </c>
      <c r="J15" s="42"/>
      <c r="K15" s="43"/>
      <c r="L15" s="18"/>
    </row>
    <row r="16" spans="1:12" ht="28.8" x14ac:dyDescent="0.3">
      <c r="A16" s="4">
        <v>12</v>
      </c>
      <c r="B16" s="5" t="s">
        <v>24</v>
      </c>
      <c r="C16" s="20" t="s">
        <v>126</v>
      </c>
      <c r="D16" s="9" t="s">
        <v>145</v>
      </c>
      <c r="E16" s="7" t="s">
        <v>11</v>
      </c>
      <c r="F16" s="8">
        <v>1</v>
      </c>
      <c r="G16" s="16">
        <v>0</v>
      </c>
      <c r="H16" s="22">
        <f t="shared" si="0"/>
        <v>0</v>
      </c>
      <c r="I16" s="41">
        <f t="shared" si="1"/>
        <v>0</v>
      </c>
      <c r="J16" s="42"/>
      <c r="K16" s="43"/>
      <c r="L16" s="19"/>
    </row>
    <row r="17" spans="1:12" ht="28.8" x14ac:dyDescent="0.3">
      <c r="A17" s="4">
        <v>13</v>
      </c>
      <c r="B17" s="5" t="s">
        <v>25</v>
      </c>
      <c r="C17" s="20" t="s">
        <v>26</v>
      </c>
      <c r="D17" s="9" t="s">
        <v>58</v>
      </c>
      <c r="E17" s="7" t="s">
        <v>11</v>
      </c>
      <c r="F17" s="8">
        <v>1</v>
      </c>
      <c r="G17" s="16">
        <v>0</v>
      </c>
      <c r="H17" s="22">
        <f t="shared" si="0"/>
        <v>0</v>
      </c>
      <c r="I17" s="41">
        <f t="shared" si="1"/>
        <v>0</v>
      </c>
      <c r="J17" s="42"/>
      <c r="K17" s="43"/>
      <c r="L17" s="15"/>
    </row>
    <row r="18" spans="1:12" ht="57.6" x14ac:dyDescent="0.3">
      <c r="A18" s="4">
        <v>14</v>
      </c>
      <c r="B18" s="5" t="s">
        <v>25</v>
      </c>
      <c r="C18" s="20" t="s">
        <v>57</v>
      </c>
      <c r="D18" s="9" t="s">
        <v>125</v>
      </c>
      <c r="E18" s="7" t="s">
        <v>11</v>
      </c>
      <c r="F18" s="8">
        <v>1</v>
      </c>
      <c r="G18" s="16">
        <v>0</v>
      </c>
      <c r="H18" s="22">
        <f t="shared" si="0"/>
        <v>0</v>
      </c>
      <c r="I18" s="41">
        <f t="shared" si="1"/>
        <v>0</v>
      </c>
      <c r="J18" s="42"/>
      <c r="K18" s="43"/>
      <c r="L18" s="18"/>
    </row>
    <row r="19" spans="1:12" ht="28.8" x14ac:dyDescent="0.3">
      <c r="A19" s="4">
        <v>15</v>
      </c>
      <c r="B19" s="5" t="s">
        <v>25</v>
      </c>
      <c r="C19" s="20" t="s">
        <v>55</v>
      </c>
      <c r="D19" s="9" t="s">
        <v>54</v>
      </c>
      <c r="E19" s="7" t="s">
        <v>11</v>
      </c>
      <c r="F19" s="8">
        <v>1</v>
      </c>
      <c r="G19" s="16">
        <v>0</v>
      </c>
      <c r="H19" s="22">
        <f t="shared" si="0"/>
        <v>0</v>
      </c>
      <c r="I19" s="41">
        <f t="shared" si="1"/>
        <v>0</v>
      </c>
      <c r="J19" s="42"/>
      <c r="K19" s="43"/>
      <c r="L19" s="15"/>
    </row>
    <row r="20" spans="1:12" ht="28.8" x14ac:dyDescent="0.3">
      <c r="A20" s="4">
        <v>16</v>
      </c>
      <c r="B20" s="5" t="s">
        <v>25</v>
      </c>
      <c r="C20" s="20" t="s">
        <v>53</v>
      </c>
      <c r="D20" s="9" t="s">
        <v>50</v>
      </c>
      <c r="E20" s="7" t="s">
        <v>11</v>
      </c>
      <c r="F20" s="8">
        <v>2</v>
      </c>
      <c r="G20" s="16">
        <v>0</v>
      </c>
      <c r="H20" s="22">
        <f t="shared" si="0"/>
        <v>0</v>
      </c>
      <c r="I20" s="41">
        <f t="shared" si="1"/>
        <v>0</v>
      </c>
      <c r="J20" s="42"/>
      <c r="K20" s="43"/>
      <c r="L20" s="15"/>
    </row>
    <row r="21" spans="1:12" ht="28.8" x14ac:dyDescent="0.3">
      <c r="A21" s="4">
        <v>17</v>
      </c>
      <c r="B21" s="5" t="s">
        <v>25</v>
      </c>
      <c r="C21" s="20" t="s">
        <v>52</v>
      </c>
      <c r="D21" s="9" t="s">
        <v>49</v>
      </c>
      <c r="E21" s="7" t="s">
        <v>11</v>
      </c>
      <c r="F21" s="8">
        <v>35</v>
      </c>
      <c r="G21" s="16">
        <v>0</v>
      </c>
      <c r="H21" s="22">
        <f t="shared" si="0"/>
        <v>0</v>
      </c>
      <c r="I21" s="41">
        <f t="shared" si="1"/>
        <v>0</v>
      </c>
      <c r="J21" s="42"/>
      <c r="K21" s="43"/>
      <c r="L21" s="15"/>
    </row>
    <row r="22" spans="1:12" ht="28.8" x14ac:dyDescent="0.3">
      <c r="A22" s="4">
        <v>18</v>
      </c>
      <c r="B22" s="5" t="s">
        <v>25</v>
      </c>
      <c r="C22" s="20" t="s">
        <v>51</v>
      </c>
      <c r="D22" s="9" t="s">
        <v>27</v>
      </c>
      <c r="E22" s="7" t="s">
        <v>11</v>
      </c>
      <c r="F22" s="8">
        <v>2</v>
      </c>
      <c r="G22" s="16">
        <v>0</v>
      </c>
      <c r="H22" s="22">
        <f t="shared" si="0"/>
        <v>0</v>
      </c>
      <c r="I22" s="41">
        <f t="shared" si="1"/>
        <v>0</v>
      </c>
      <c r="J22" s="42"/>
      <c r="K22" s="43"/>
      <c r="L22" s="15"/>
    </row>
    <row r="23" spans="1:12" ht="28.8" x14ac:dyDescent="0.3">
      <c r="A23" s="4">
        <v>19</v>
      </c>
      <c r="B23" s="5" t="s">
        <v>25</v>
      </c>
      <c r="C23" s="20" t="s">
        <v>48</v>
      </c>
      <c r="D23" s="9" t="s">
        <v>28</v>
      </c>
      <c r="E23" s="7" t="s">
        <v>11</v>
      </c>
      <c r="F23" s="8">
        <v>35</v>
      </c>
      <c r="G23" s="16">
        <v>0</v>
      </c>
      <c r="H23" s="22">
        <f t="shared" si="0"/>
        <v>0</v>
      </c>
      <c r="I23" s="41">
        <f t="shared" si="1"/>
        <v>0</v>
      </c>
      <c r="J23" s="42"/>
      <c r="K23" s="43"/>
      <c r="L23" s="15"/>
    </row>
    <row r="24" spans="1:12" ht="28.8" x14ac:dyDescent="0.3">
      <c r="A24" s="4">
        <v>20</v>
      </c>
      <c r="B24" s="5" t="s">
        <v>25</v>
      </c>
      <c r="C24" s="20" t="s">
        <v>124</v>
      </c>
      <c r="D24" s="9" t="s">
        <v>123</v>
      </c>
      <c r="E24" s="7" t="s">
        <v>11</v>
      </c>
      <c r="F24" s="8">
        <v>2</v>
      </c>
      <c r="G24" s="16">
        <v>0</v>
      </c>
      <c r="H24" s="22">
        <f t="shared" si="0"/>
        <v>0</v>
      </c>
      <c r="I24" s="41">
        <f t="shared" si="1"/>
        <v>0</v>
      </c>
      <c r="J24" s="42"/>
      <c r="K24" s="43"/>
      <c r="L24" s="15"/>
    </row>
    <row r="25" spans="1:12" ht="28.8" x14ac:dyDescent="0.3">
      <c r="A25" s="4">
        <v>21</v>
      </c>
      <c r="B25" s="5" t="s">
        <v>25</v>
      </c>
      <c r="C25" s="20" t="s">
        <v>122</v>
      </c>
      <c r="D25" s="9" t="s">
        <v>121</v>
      </c>
      <c r="E25" s="7" t="s">
        <v>11</v>
      </c>
      <c r="F25" s="8">
        <v>1</v>
      </c>
      <c r="G25" s="16">
        <v>0</v>
      </c>
      <c r="H25" s="22">
        <f t="shared" si="0"/>
        <v>0</v>
      </c>
      <c r="I25" s="41">
        <f t="shared" si="1"/>
        <v>0</v>
      </c>
      <c r="J25" s="42"/>
      <c r="K25" s="43"/>
      <c r="L25" s="15"/>
    </row>
    <row r="26" spans="1:12" ht="28.8" x14ac:dyDescent="0.3">
      <c r="A26" s="4">
        <v>22</v>
      </c>
      <c r="B26" s="5" t="s">
        <v>25</v>
      </c>
      <c r="C26" s="20" t="s">
        <v>120</v>
      </c>
      <c r="D26" s="9" t="s">
        <v>119</v>
      </c>
      <c r="E26" s="7" t="s">
        <v>11</v>
      </c>
      <c r="F26" s="8">
        <v>2</v>
      </c>
      <c r="G26" s="16">
        <v>0</v>
      </c>
      <c r="H26" s="22">
        <f t="shared" si="0"/>
        <v>0</v>
      </c>
      <c r="I26" s="41">
        <f t="shared" si="1"/>
        <v>0</v>
      </c>
      <c r="J26" s="42"/>
      <c r="K26" s="43"/>
      <c r="L26" s="15"/>
    </row>
    <row r="27" spans="1:12" ht="28.8" x14ac:dyDescent="0.3">
      <c r="A27" s="4">
        <v>23</v>
      </c>
      <c r="B27" s="5" t="s">
        <v>25</v>
      </c>
      <c r="C27" s="20" t="s">
        <v>118</v>
      </c>
      <c r="D27" s="9" t="s">
        <v>117</v>
      </c>
      <c r="E27" s="7" t="s">
        <v>11</v>
      </c>
      <c r="F27" s="8">
        <v>4</v>
      </c>
      <c r="G27" s="16">
        <v>0</v>
      </c>
      <c r="H27" s="22">
        <f t="shared" si="0"/>
        <v>0</v>
      </c>
      <c r="I27" s="41">
        <f t="shared" si="1"/>
        <v>0</v>
      </c>
      <c r="J27" s="42"/>
      <c r="K27" s="43"/>
      <c r="L27" s="15"/>
    </row>
    <row r="28" spans="1:12" ht="28.8" x14ac:dyDescent="0.3">
      <c r="A28" s="4">
        <v>24</v>
      </c>
      <c r="B28" s="5" t="s">
        <v>25</v>
      </c>
      <c r="C28" s="20" t="s">
        <v>46</v>
      </c>
      <c r="D28" s="9" t="s">
        <v>44</v>
      </c>
      <c r="E28" s="7" t="s">
        <v>11</v>
      </c>
      <c r="F28" s="8">
        <v>30</v>
      </c>
      <c r="G28" s="16">
        <v>0</v>
      </c>
      <c r="H28" s="22">
        <f t="shared" si="0"/>
        <v>0</v>
      </c>
      <c r="I28" s="41">
        <f t="shared" si="1"/>
        <v>0</v>
      </c>
      <c r="J28" s="42"/>
      <c r="K28" s="43"/>
      <c r="L28" s="15"/>
    </row>
    <row r="29" spans="1:12" ht="28.8" x14ac:dyDescent="0.3">
      <c r="A29" s="4">
        <v>25</v>
      </c>
      <c r="B29" s="5" t="s">
        <v>25</v>
      </c>
      <c r="C29" s="20" t="s">
        <v>45</v>
      </c>
      <c r="D29" s="9" t="s">
        <v>43</v>
      </c>
      <c r="E29" s="7" t="s">
        <v>11</v>
      </c>
      <c r="F29" s="8">
        <v>2</v>
      </c>
      <c r="G29" s="16">
        <v>0</v>
      </c>
      <c r="H29" s="22">
        <f t="shared" si="0"/>
        <v>0</v>
      </c>
      <c r="I29" s="41">
        <f t="shared" si="1"/>
        <v>0</v>
      </c>
      <c r="J29" s="42"/>
      <c r="K29" s="43"/>
      <c r="L29" s="15"/>
    </row>
    <row r="30" spans="1:12" ht="28.8" x14ac:dyDescent="0.3">
      <c r="A30" s="4">
        <v>26</v>
      </c>
      <c r="B30" s="5" t="s">
        <v>25</v>
      </c>
      <c r="C30" s="20" t="s">
        <v>29</v>
      </c>
      <c r="D30" s="9" t="s">
        <v>29</v>
      </c>
      <c r="E30" s="7" t="s">
        <v>11</v>
      </c>
      <c r="F30" s="8">
        <v>32</v>
      </c>
      <c r="G30" s="16">
        <v>0</v>
      </c>
      <c r="H30" s="22">
        <f t="shared" si="0"/>
        <v>0</v>
      </c>
      <c r="I30" s="41">
        <f t="shared" si="1"/>
        <v>0</v>
      </c>
      <c r="J30" s="42"/>
      <c r="K30" s="43"/>
      <c r="L30" s="15"/>
    </row>
    <row r="31" spans="1:12" ht="86.4" x14ac:dyDescent="0.3">
      <c r="A31" s="4">
        <v>27</v>
      </c>
      <c r="B31" s="5" t="s">
        <v>25</v>
      </c>
      <c r="C31" s="20" t="s">
        <v>42</v>
      </c>
      <c r="D31" s="9" t="s">
        <v>21</v>
      </c>
      <c r="E31" s="7" t="s">
        <v>11</v>
      </c>
      <c r="F31" s="8">
        <v>1</v>
      </c>
      <c r="G31" s="16">
        <v>0</v>
      </c>
      <c r="H31" s="22">
        <f t="shared" si="0"/>
        <v>0</v>
      </c>
      <c r="I31" s="41">
        <f t="shared" si="1"/>
        <v>0</v>
      </c>
      <c r="J31" s="42"/>
      <c r="K31" s="43"/>
      <c r="L31" s="18"/>
    </row>
    <row r="32" spans="1:12" ht="28.8" x14ac:dyDescent="0.3">
      <c r="A32" s="4">
        <v>28</v>
      </c>
      <c r="B32" s="5" t="s">
        <v>25</v>
      </c>
      <c r="C32" s="20" t="s">
        <v>41</v>
      </c>
      <c r="D32" s="9" t="s">
        <v>30</v>
      </c>
      <c r="E32" s="7" t="s">
        <v>11</v>
      </c>
      <c r="F32" s="8">
        <v>1</v>
      </c>
      <c r="G32" s="16">
        <v>0</v>
      </c>
      <c r="H32" s="22">
        <f t="shared" si="0"/>
        <v>0</v>
      </c>
      <c r="I32" s="41">
        <f t="shared" si="1"/>
        <v>0</v>
      </c>
      <c r="J32" s="42"/>
      <c r="K32" s="43"/>
      <c r="L32" s="15"/>
    </row>
    <row r="33" spans="1:12" ht="28.8" x14ac:dyDescent="0.3">
      <c r="A33" s="4">
        <v>29</v>
      </c>
      <c r="B33" s="5" t="s">
        <v>25</v>
      </c>
      <c r="C33" s="20" t="s">
        <v>40</v>
      </c>
      <c r="D33" s="9" t="s">
        <v>38</v>
      </c>
      <c r="E33" s="7" t="s">
        <v>33</v>
      </c>
      <c r="F33" s="8">
        <v>800</v>
      </c>
      <c r="G33" s="16">
        <v>0</v>
      </c>
      <c r="H33" s="22">
        <f t="shared" si="0"/>
        <v>0</v>
      </c>
      <c r="I33" s="41">
        <f t="shared" si="1"/>
        <v>0</v>
      </c>
      <c r="J33" s="42"/>
      <c r="K33" s="43"/>
      <c r="L33" s="15"/>
    </row>
    <row r="34" spans="1:12" ht="28.8" x14ac:dyDescent="0.3">
      <c r="A34" s="4">
        <v>30</v>
      </c>
      <c r="B34" s="5" t="s">
        <v>25</v>
      </c>
      <c r="C34" s="20" t="s">
        <v>39</v>
      </c>
      <c r="D34" s="9" t="s">
        <v>47</v>
      </c>
      <c r="E34" s="7" t="s">
        <v>11</v>
      </c>
      <c r="F34" s="8">
        <v>34</v>
      </c>
      <c r="G34" s="16">
        <v>0</v>
      </c>
      <c r="H34" s="22">
        <f t="shared" si="0"/>
        <v>0</v>
      </c>
      <c r="I34" s="41">
        <f t="shared" si="1"/>
        <v>0</v>
      </c>
      <c r="J34" s="42"/>
      <c r="K34" s="43"/>
      <c r="L34" s="15"/>
    </row>
    <row r="35" spans="1:12" ht="28.8" x14ac:dyDescent="0.3">
      <c r="A35" s="4">
        <v>31</v>
      </c>
      <c r="B35" s="5" t="s">
        <v>25</v>
      </c>
      <c r="C35" s="20" t="s">
        <v>116</v>
      </c>
      <c r="D35" s="9" t="s">
        <v>115</v>
      </c>
      <c r="E35" s="7" t="s">
        <v>11</v>
      </c>
      <c r="F35" s="8">
        <v>90</v>
      </c>
      <c r="G35" s="16">
        <v>0</v>
      </c>
      <c r="H35" s="22">
        <f t="shared" si="0"/>
        <v>0</v>
      </c>
      <c r="I35" s="41">
        <f t="shared" si="1"/>
        <v>0</v>
      </c>
      <c r="J35" s="42"/>
      <c r="K35" s="43"/>
      <c r="L35" s="15"/>
    </row>
    <row r="36" spans="1:12" ht="28.8" x14ac:dyDescent="0.3">
      <c r="A36" s="4">
        <v>32</v>
      </c>
      <c r="B36" s="5" t="s">
        <v>25</v>
      </c>
      <c r="C36" s="20" t="s">
        <v>36</v>
      </c>
      <c r="D36" s="9" t="s">
        <v>31</v>
      </c>
      <c r="E36" s="7" t="s">
        <v>34</v>
      </c>
      <c r="F36" s="8">
        <v>1</v>
      </c>
      <c r="G36" s="16">
        <v>0</v>
      </c>
      <c r="H36" s="22">
        <f t="shared" si="0"/>
        <v>0</v>
      </c>
      <c r="I36" s="41">
        <f t="shared" si="1"/>
        <v>0</v>
      </c>
      <c r="J36" s="42"/>
      <c r="K36" s="43"/>
      <c r="L36" s="15"/>
    </row>
    <row r="37" spans="1:12" ht="28.8" x14ac:dyDescent="0.3">
      <c r="A37" s="4">
        <v>33</v>
      </c>
      <c r="B37" s="5" t="s">
        <v>25</v>
      </c>
      <c r="C37" s="20" t="s">
        <v>37</v>
      </c>
      <c r="D37" s="9" t="s">
        <v>32</v>
      </c>
      <c r="E37" s="7" t="s">
        <v>35</v>
      </c>
      <c r="F37" s="8">
        <v>72</v>
      </c>
      <c r="G37" s="16">
        <v>0</v>
      </c>
      <c r="H37" s="22">
        <f t="shared" si="0"/>
        <v>0</v>
      </c>
      <c r="I37" s="41">
        <f t="shared" si="1"/>
        <v>0</v>
      </c>
      <c r="J37" s="42"/>
      <c r="K37" s="43"/>
      <c r="L37" s="15"/>
    </row>
    <row r="38" spans="1:12" x14ac:dyDescent="0.3">
      <c r="I38" s="46"/>
      <c r="J38" s="46"/>
      <c r="K38" s="46"/>
      <c r="L38" s="10"/>
    </row>
    <row r="39" spans="1:12" x14ac:dyDescent="0.3">
      <c r="G39" s="11" t="s">
        <v>12</v>
      </c>
      <c r="H39" s="23">
        <f>SUM(H6:H37)</f>
        <v>0</v>
      </c>
      <c r="I39" s="47">
        <f>SUM(I6:K37)</f>
        <v>0</v>
      </c>
      <c r="J39" s="48"/>
      <c r="K39" s="49"/>
    </row>
    <row r="40" spans="1:12" ht="21" x14ac:dyDescent="0.4">
      <c r="D40" s="13" t="s">
        <v>13</v>
      </c>
    </row>
    <row r="42" spans="1:12" x14ac:dyDescent="0.3">
      <c r="B42" s="50" t="s">
        <v>79</v>
      </c>
      <c r="C42" s="50"/>
      <c r="D42" s="50"/>
    </row>
    <row r="43" spans="1:12" x14ac:dyDescent="0.3">
      <c r="B43" s="14" t="s">
        <v>8</v>
      </c>
      <c r="C43" s="44">
        <f>H39</f>
        <v>0</v>
      </c>
      <c r="D43" s="45"/>
    </row>
    <row r="44" spans="1:12" x14ac:dyDescent="0.3">
      <c r="B44" s="14" t="s">
        <v>14</v>
      </c>
      <c r="C44" s="44">
        <f>C45-C43</f>
        <v>0</v>
      </c>
      <c r="D44" s="45"/>
    </row>
    <row r="45" spans="1:12" x14ac:dyDescent="0.3">
      <c r="B45" s="14" t="s">
        <v>15</v>
      </c>
      <c r="C45" s="44">
        <f>I39</f>
        <v>0</v>
      </c>
      <c r="D45" s="45"/>
    </row>
  </sheetData>
  <protectedRanges>
    <protectedRange sqref="L6:L38" name="Oblast2"/>
  </protectedRanges>
  <mergeCells count="41">
    <mergeCell ref="C45:D45"/>
    <mergeCell ref="I15:K15"/>
    <mergeCell ref="I16:K16"/>
    <mergeCell ref="I38:K38"/>
    <mergeCell ref="I39:K39"/>
    <mergeCell ref="B42:D42"/>
    <mergeCell ref="C43:D43"/>
    <mergeCell ref="C44:D44"/>
    <mergeCell ref="I17:K17"/>
    <mergeCell ref="I18:K18"/>
    <mergeCell ref="I28:K28"/>
    <mergeCell ref="I29:K29"/>
    <mergeCell ref="I30:K30"/>
    <mergeCell ref="I31:K31"/>
    <mergeCell ref="I20:K20"/>
    <mergeCell ref="I25:K25"/>
    <mergeCell ref="I26:K26"/>
    <mergeCell ref="I27:K27"/>
    <mergeCell ref="I24:K24"/>
    <mergeCell ref="I14:K14"/>
    <mergeCell ref="A2:L2"/>
    <mergeCell ref="A3:L3"/>
    <mergeCell ref="I5:K5"/>
    <mergeCell ref="I6:K6"/>
    <mergeCell ref="I7:K7"/>
    <mergeCell ref="I8:K8"/>
    <mergeCell ref="I9:K9"/>
    <mergeCell ref="I10:K10"/>
    <mergeCell ref="I11:K11"/>
    <mergeCell ref="I19:K19"/>
    <mergeCell ref="I12:K12"/>
    <mergeCell ref="I13:K13"/>
    <mergeCell ref="I21:K21"/>
    <mergeCell ref="I22:K22"/>
    <mergeCell ref="I23:K23"/>
    <mergeCell ref="I36:K36"/>
    <mergeCell ref="I37:K37"/>
    <mergeCell ref="I32:K32"/>
    <mergeCell ref="I33:K33"/>
    <mergeCell ref="I34:K34"/>
    <mergeCell ref="I35:K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798B5-DDD0-4613-8F52-F5EFD456D35E}">
  <dimension ref="A2:L42"/>
  <sheetViews>
    <sheetView zoomScale="70" zoomScaleNormal="70" workbookViewId="0">
      <selection activeCell="H39" sqref="H39"/>
    </sheetView>
  </sheetViews>
  <sheetFormatPr defaultRowHeight="14.4" x14ac:dyDescent="0.3"/>
  <cols>
    <col min="2" max="3" width="23.5546875" customWidth="1"/>
    <col min="4" max="4" width="93.5546875" customWidth="1"/>
    <col min="5" max="5" width="10.44140625" customWidth="1"/>
    <col min="7" max="7" width="20.5546875" customWidth="1"/>
    <col min="8" max="8" width="30.44140625" customWidth="1"/>
    <col min="9" max="9" width="10.44140625" customWidth="1"/>
    <col min="10" max="10" width="17.5546875" customWidth="1"/>
    <col min="11" max="11" width="7.5546875" customWidth="1"/>
    <col min="12" max="12" width="33.44140625" customWidth="1"/>
    <col min="13" max="13" width="14.44140625" bestFit="1" customWidth="1"/>
  </cols>
  <sheetData>
    <row r="2" spans="1:12" ht="25.8" x14ac:dyDescent="0.3">
      <c r="A2" s="51" t="s">
        <v>144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100.5" customHeight="1" x14ac:dyDescent="0.3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5" spans="1:12" ht="28.8" x14ac:dyDescent="0.3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2" t="s">
        <v>7</v>
      </c>
      <c r="H5" s="2" t="s">
        <v>8</v>
      </c>
      <c r="I5" s="53" t="s">
        <v>9</v>
      </c>
      <c r="J5" s="54"/>
      <c r="K5" s="55"/>
      <c r="L5" s="3" t="s">
        <v>10</v>
      </c>
    </row>
    <row r="6" spans="1:12" ht="208.2" customHeight="1" x14ac:dyDescent="0.3">
      <c r="A6" s="4">
        <v>1</v>
      </c>
      <c r="B6" s="5" t="s">
        <v>24</v>
      </c>
      <c r="C6" s="29" t="s">
        <v>143</v>
      </c>
      <c r="D6" s="6" t="s">
        <v>141</v>
      </c>
      <c r="E6" s="7" t="s">
        <v>11</v>
      </c>
      <c r="F6" s="8">
        <v>1</v>
      </c>
      <c r="G6" s="16">
        <v>0</v>
      </c>
      <c r="H6" s="22">
        <f t="shared" ref="H6:H34" si="0">F6*G6</f>
        <v>0</v>
      </c>
      <c r="I6" s="41">
        <f t="shared" ref="I6:I34" si="1">H6*1.21</f>
        <v>0</v>
      </c>
      <c r="J6" s="42"/>
      <c r="K6" s="43"/>
      <c r="L6" s="18"/>
    </row>
    <row r="7" spans="1:12" ht="208.2" customHeight="1" x14ac:dyDescent="0.3">
      <c r="A7" s="4">
        <v>2</v>
      </c>
      <c r="B7" s="5" t="s">
        <v>24</v>
      </c>
      <c r="C7" s="29" t="s">
        <v>142</v>
      </c>
      <c r="D7" s="6" t="s">
        <v>141</v>
      </c>
      <c r="E7" s="7" t="s">
        <v>11</v>
      </c>
      <c r="F7" s="8">
        <v>1</v>
      </c>
      <c r="G7" s="16">
        <v>0</v>
      </c>
      <c r="H7" s="22">
        <f t="shared" si="0"/>
        <v>0</v>
      </c>
      <c r="I7" s="41">
        <f t="shared" si="1"/>
        <v>0</v>
      </c>
      <c r="J7" s="42"/>
      <c r="K7" s="43"/>
      <c r="L7" s="18"/>
    </row>
    <row r="8" spans="1:12" ht="158.4" x14ac:dyDescent="0.3">
      <c r="A8" s="4">
        <v>3</v>
      </c>
      <c r="B8" s="5" t="s">
        <v>24</v>
      </c>
      <c r="C8" s="29" t="s">
        <v>22</v>
      </c>
      <c r="D8" s="9" t="s">
        <v>76</v>
      </c>
      <c r="E8" s="7" t="s">
        <v>11</v>
      </c>
      <c r="F8" s="8">
        <v>30</v>
      </c>
      <c r="G8" s="16">
        <v>0</v>
      </c>
      <c r="H8" s="22">
        <f t="shared" si="0"/>
        <v>0</v>
      </c>
      <c r="I8" s="41">
        <f t="shared" si="1"/>
        <v>0</v>
      </c>
      <c r="J8" s="42"/>
      <c r="K8" s="43"/>
      <c r="L8" s="18"/>
    </row>
    <row r="9" spans="1:12" ht="158.4" x14ac:dyDescent="0.3">
      <c r="A9" s="4">
        <v>4</v>
      </c>
      <c r="B9" s="5" t="s">
        <v>24</v>
      </c>
      <c r="C9" s="29" t="s">
        <v>140</v>
      </c>
      <c r="D9" s="9" t="s">
        <v>139</v>
      </c>
      <c r="E9" s="7" t="s">
        <v>11</v>
      </c>
      <c r="F9" s="8">
        <v>16</v>
      </c>
      <c r="G9" s="16">
        <v>0</v>
      </c>
      <c r="H9" s="22">
        <f t="shared" si="0"/>
        <v>0</v>
      </c>
      <c r="I9" s="41">
        <f t="shared" si="1"/>
        <v>0</v>
      </c>
      <c r="J9" s="42"/>
      <c r="K9" s="43"/>
      <c r="L9" s="18"/>
    </row>
    <row r="10" spans="1:12" ht="100.8" x14ac:dyDescent="0.3">
      <c r="A10" s="4">
        <v>5</v>
      </c>
      <c r="B10" s="5" t="s">
        <v>24</v>
      </c>
      <c r="C10" s="29" t="s">
        <v>138</v>
      </c>
      <c r="D10" s="9" t="s">
        <v>137</v>
      </c>
      <c r="E10" s="7" t="s">
        <v>11</v>
      </c>
      <c r="F10" s="8">
        <v>1</v>
      </c>
      <c r="G10" s="16">
        <v>0</v>
      </c>
      <c r="H10" s="22">
        <f t="shared" si="0"/>
        <v>0</v>
      </c>
      <c r="I10" s="41">
        <f t="shared" si="1"/>
        <v>0</v>
      </c>
      <c r="J10" s="42"/>
      <c r="K10" s="43"/>
      <c r="L10" s="15"/>
    </row>
    <row r="11" spans="1:12" ht="28.8" x14ac:dyDescent="0.3">
      <c r="A11" s="4">
        <v>6</v>
      </c>
      <c r="B11" s="5" t="s">
        <v>24</v>
      </c>
      <c r="C11" s="29" t="s">
        <v>16</v>
      </c>
      <c r="D11" s="9" t="s">
        <v>78</v>
      </c>
      <c r="E11" s="7" t="s">
        <v>11</v>
      </c>
      <c r="F11" s="8">
        <v>33</v>
      </c>
      <c r="G11" s="16">
        <v>0</v>
      </c>
      <c r="H11" s="22">
        <f t="shared" si="0"/>
        <v>0</v>
      </c>
      <c r="I11" s="41">
        <f t="shared" si="1"/>
        <v>0</v>
      </c>
      <c r="J11" s="42"/>
      <c r="K11" s="43"/>
      <c r="L11" s="18"/>
    </row>
    <row r="12" spans="1:12" ht="86.4" x14ac:dyDescent="0.3">
      <c r="A12" s="4">
        <v>7</v>
      </c>
      <c r="B12" s="5" t="s">
        <v>24</v>
      </c>
      <c r="C12" s="29" t="s">
        <v>136</v>
      </c>
      <c r="D12" s="9" t="s">
        <v>18</v>
      </c>
      <c r="E12" s="7" t="s">
        <v>11</v>
      </c>
      <c r="F12" s="8">
        <v>3</v>
      </c>
      <c r="G12" s="16">
        <v>0</v>
      </c>
      <c r="H12" s="22">
        <f t="shared" si="0"/>
        <v>0</v>
      </c>
      <c r="I12" s="41">
        <f t="shared" si="1"/>
        <v>0</v>
      </c>
      <c r="J12" s="42"/>
      <c r="K12" s="43"/>
      <c r="L12" s="18"/>
    </row>
    <row r="13" spans="1:12" ht="115.2" x14ac:dyDescent="0.3">
      <c r="A13" s="4">
        <v>8</v>
      </c>
      <c r="B13" s="5" t="s">
        <v>24</v>
      </c>
      <c r="C13" s="29" t="s">
        <v>109</v>
      </c>
      <c r="D13" s="9" t="s">
        <v>108</v>
      </c>
      <c r="E13" s="7" t="s">
        <v>11</v>
      </c>
      <c r="F13" s="8">
        <v>3</v>
      </c>
      <c r="G13" s="16">
        <v>0</v>
      </c>
      <c r="H13" s="22">
        <f t="shared" si="0"/>
        <v>0</v>
      </c>
      <c r="I13" s="41">
        <f t="shared" si="1"/>
        <v>0</v>
      </c>
      <c r="J13" s="42"/>
      <c r="K13" s="43"/>
      <c r="L13" s="18"/>
    </row>
    <row r="14" spans="1:12" x14ac:dyDescent="0.3">
      <c r="A14" s="4">
        <v>9</v>
      </c>
      <c r="B14" s="5" t="s">
        <v>24</v>
      </c>
      <c r="C14" s="29" t="s">
        <v>135</v>
      </c>
      <c r="D14" s="9" t="s">
        <v>134</v>
      </c>
      <c r="E14" s="7" t="s">
        <v>11</v>
      </c>
      <c r="F14" s="8">
        <v>3</v>
      </c>
      <c r="G14" s="16">
        <v>0</v>
      </c>
      <c r="H14" s="22">
        <f t="shared" si="0"/>
        <v>0</v>
      </c>
      <c r="I14" s="41">
        <f t="shared" si="1"/>
        <v>0</v>
      </c>
      <c r="J14" s="42"/>
      <c r="K14" s="43"/>
      <c r="L14" s="18"/>
    </row>
    <row r="15" spans="1:12" ht="219.6" customHeight="1" x14ac:dyDescent="0.3">
      <c r="A15" s="4">
        <v>10</v>
      </c>
      <c r="B15" s="5" t="s">
        <v>24</v>
      </c>
      <c r="C15" s="29" t="s">
        <v>92</v>
      </c>
      <c r="D15" s="30" t="s">
        <v>105</v>
      </c>
      <c r="E15" s="7" t="s">
        <v>11</v>
      </c>
      <c r="F15" s="8">
        <v>1</v>
      </c>
      <c r="G15" s="16">
        <v>0</v>
      </c>
      <c r="H15" s="22">
        <f t="shared" si="0"/>
        <v>0</v>
      </c>
      <c r="I15" s="41">
        <f t="shared" si="1"/>
        <v>0</v>
      </c>
      <c r="J15" s="42"/>
      <c r="K15" s="43"/>
      <c r="L15" s="18"/>
    </row>
    <row r="16" spans="1:12" ht="100.8" x14ac:dyDescent="0.3">
      <c r="A16" s="4">
        <v>11</v>
      </c>
      <c r="B16" s="5" t="s">
        <v>24</v>
      </c>
      <c r="C16" s="29" t="s">
        <v>23</v>
      </c>
      <c r="D16" s="9" t="s">
        <v>104</v>
      </c>
      <c r="E16" s="7" t="s">
        <v>11</v>
      </c>
      <c r="F16" s="8">
        <v>1</v>
      </c>
      <c r="G16" s="16">
        <v>0</v>
      </c>
      <c r="H16" s="22">
        <f t="shared" si="0"/>
        <v>0</v>
      </c>
      <c r="I16" s="41">
        <f t="shared" si="1"/>
        <v>0</v>
      </c>
      <c r="J16" s="42"/>
      <c r="K16" s="43"/>
      <c r="L16" s="18"/>
    </row>
    <row r="17" spans="1:12" ht="230.4" x14ac:dyDescent="0.3">
      <c r="A17" s="4">
        <v>12</v>
      </c>
      <c r="B17" s="5" t="s">
        <v>24</v>
      </c>
      <c r="C17" s="29" t="s">
        <v>19</v>
      </c>
      <c r="D17" s="9" t="s">
        <v>20</v>
      </c>
      <c r="E17" s="7" t="s">
        <v>11</v>
      </c>
      <c r="F17" s="8">
        <v>1</v>
      </c>
      <c r="G17" s="16">
        <v>0</v>
      </c>
      <c r="H17" s="22">
        <f t="shared" si="0"/>
        <v>0</v>
      </c>
      <c r="I17" s="41">
        <f t="shared" si="1"/>
        <v>0</v>
      </c>
      <c r="J17" s="42"/>
      <c r="K17" s="43"/>
      <c r="L17" s="19" t="s">
        <v>59</v>
      </c>
    </row>
    <row r="18" spans="1:12" x14ac:dyDescent="0.3">
      <c r="A18" s="4">
        <v>13</v>
      </c>
      <c r="B18" s="5" t="s">
        <v>24</v>
      </c>
      <c r="C18" s="29" t="s">
        <v>103</v>
      </c>
      <c r="D18" s="9" t="s">
        <v>102</v>
      </c>
      <c r="E18" s="7" t="s">
        <v>11</v>
      </c>
      <c r="F18" s="8">
        <v>1</v>
      </c>
      <c r="G18" s="16">
        <v>0</v>
      </c>
      <c r="H18" s="22">
        <f t="shared" si="0"/>
        <v>0</v>
      </c>
      <c r="I18" s="41">
        <f t="shared" si="1"/>
        <v>0</v>
      </c>
      <c r="J18" s="42"/>
      <c r="K18" s="43"/>
      <c r="L18" s="15"/>
    </row>
    <row r="19" spans="1:12" ht="28.8" x14ac:dyDescent="0.3">
      <c r="A19" s="4">
        <v>14</v>
      </c>
      <c r="B19" s="5" t="s">
        <v>25</v>
      </c>
      <c r="C19" s="29" t="s">
        <v>26</v>
      </c>
      <c r="D19" s="9" t="s">
        <v>58</v>
      </c>
      <c r="E19" s="7" t="s">
        <v>11</v>
      </c>
      <c r="F19" s="8">
        <v>1</v>
      </c>
      <c r="G19" s="16">
        <v>0</v>
      </c>
      <c r="H19" s="22">
        <f t="shared" si="0"/>
        <v>0</v>
      </c>
      <c r="I19" s="41">
        <f t="shared" si="1"/>
        <v>0</v>
      </c>
      <c r="J19" s="42"/>
      <c r="K19" s="43"/>
      <c r="L19" s="15"/>
    </row>
    <row r="20" spans="1:12" ht="57.6" x14ac:dyDescent="0.3">
      <c r="A20" s="4">
        <v>15</v>
      </c>
      <c r="B20" s="5" t="s">
        <v>25</v>
      </c>
      <c r="C20" s="29" t="s">
        <v>57</v>
      </c>
      <c r="D20" s="9" t="s">
        <v>56</v>
      </c>
      <c r="E20" s="7" t="s">
        <v>11</v>
      </c>
      <c r="F20" s="8">
        <v>1</v>
      </c>
      <c r="G20" s="16">
        <v>0</v>
      </c>
      <c r="H20" s="22">
        <f t="shared" si="0"/>
        <v>0</v>
      </c>
      <c r="I20" s="41">
        <f t="shared" si="1"/>
        <v>0</v>
      </c>
      <c r="J20" s="42"/>
      <c r="K20" s="43"/>
      <c r="L20" s="18"/>
    </row>
    <row r="21" spans="1:12" ht="28.8" x14ac:dyDescent="0.3">
      <c r="A21" s="4">
        <v>16</v>
      </c>
      <c r="B21" s="5" t="s">
        <v>25</v>
      </c>
      <c r="C21" s="29" t="s">
        <v>55</v>
      </c>
      <c r="D21" s="9" t="s">
        <v>54</v>
      </c>
      <c r="E21" s="7" t="s">
        <v>11</v>
      </c>
      <c r="F21" s="8">
        <v>1</v>
      </c>
      <c r="G21" s="16">
        <v>0</v>
      </c>
      <c r="H21" s="22">
        <f t="shared" si="0"/>
        <v>0</v>
      </c>
      <c r="I21" s="41">
        <f t="shared" si="1"/>
        <v>0</v>
      </c>
      <c r="J21" s="42"/>
      <c r="K21" s="43"/>
      <c r="L21" s="15"/>
    </row>
    <row r="22" spans="1:12" ht="28.8" x14ac:dyDescent="0.3">
      <c r="A22" s="4">
        <v>17</v>
      </c>
      <c r="B22" s="5" t="s">
        <v>25</v>
      </c>
      <c r="C22" s="29" t="s">
        <v>53</v>
      </c>
      <c r="D22" s="9" t="s">
        <v>50</v>
      </c>
      <c r="E22" s="7" t="s">
        <v>11</v>
      </c>
      <c r="F22" s="8">
        <v>1</v>
      </c>
      <c r="G22" s="16">
        <v>0</v>
      </c>
      <c r="H22" s="22">
        <f t="shared" si="0"/>
        <v>0</v>
      </c>
      <c r="I22" s="41">
        <f t="shared" si="1"/>
        <v>0</v>
      </c>
      <c r="J22" s="42"/>
      <c r="K22" s="43"/>
      <c r="L22" s="15"/>
    </row>
    <row r="23" spans="1:12" ht="28.8" x14ac:dyDescent="0.3">
      <c r="A23" s="4">
        <v>18</v>
      </c>
      <c r="B23" s="5" t="s">
        <v>25</v>
      </c>
      <c r="C23" s="29" t="s">
        <v>52</v>
      </c>
      <c r="D23" s="9" t="s">
        <v>49</v>
      </c>
      <c r="E23" s="7" t="s">
        <v>11</v>
      </c>
      <c r="F23" s="8">
        <v>20</v>
      </c>
      <c r="G23" s="16">
        <v>0</v>
      </c>
      <c r="H23" s="22">
        <f t="shared" si="0"/>
        <v>0</v>
      </c>
      <c r="I23" s="41">
        <f t="shared" si="1"/>
        <v>0</v>
      </c>
      <c r="J23" s="42"/>
      <c r="K23" s="43"/>
      <c r="L23" s="15"/>
    </row>
    <row r="24" spans="1:12" ht="28.8" x14ac:dyDescent="0.3">
      <c r="A24" s="4">
        <v>19</v>
      </c>
      <c r="B24" s="5" t="s">
        <v>25</v>
      </c>
      <c r="C24" s="29" t="s">
        <v>51</v>
      </c>
      <c r="D24" s="9" t="s">
        <v>27</v>
      </c>
      <c r="E24" s="7" t="s">
        <v>11</v>
      </c>
      <c r="F24" s="8">
        <v>1</v>
      </c>
      <c r="G24" s="16">
        <v>0</v>
      </c>
      <c r="H24" s="22">
        <f t="shared" si="0"/>
        <v>0</v>
      </c>
      <c r="I24" s="41">
        <f t="shared" si="1"/>
        <v>0</v>
      </c>
      <c r="J24" s="42"/>
      <c r="K24" s="43"/>
      <c r="L24" s="15"/>
    </row>
    <row r="25" spans="1:12" ht="28.8" x14ac:dyDescent="0.3">
      <c r="A25" s="4">
        <v>20</v>
      </c>
      <c r="B25" s="5" t="s">
        <v>25</v>
      </c>
      <c r="C25" s="29" t="s">
        <v>48</v>
      </c>
      <c r="D25" s="9" t="s">
        <v>28</v>
      </c>
      <c r="E25" s="7" t="s">
        <v>11</v>
      </c>
      <c r="F25" s="8">
        <v>20</v>
      </c>
      <c r="G25" s="16">
        <v>0</v>
      </c>
      <c r="H25" s="22">
        <f t="shared" si="0"/>
        <v>0</v>
      </c>
      <c r="I25" s="41">
        <f t="shared" si="1"/>
        <v>0</v>
      </c>
      <c r="J25" s="42"/>
      <c r="K25" s="43"/>
      <c r="L25" s="15"/>
    </row>
    <row r="26" spans="1:12" ht="28.8" x14ac:dyDescent="0.3">
      <c r="A26" s="4">
        <v>21</v>
      </c>
      <c r="B26" s="5" t="s">
        <v>25</v>
      </c>
      <c r="C26" s="29" t="s">
        <v>46</v>
      </c>
      <c r="D26" s="9" t="s">
        <v>44</v>
      </c>
      <c r="E26" s="7" t="s">
        <v>11</v>
      </c>
      <c r="F26" s="8">
        <v>15</v>
      </c>
      <c r="G26" s="16">
        <v>0</v>
      </c>
      <c r="H26" s="22">
        <f t="shared" si="0"/>
        <v>0</v>
      </c>
      <c r="I26" s="41">
        <f t="shared" si="1"/>
        <v>0</v>
      </c>
      <c r="J26" s="42"/>
      <c r="K26" s="43"/>
      <c r="L26" s="15"/>
    </row>
    <row r="27" spans="1:12" ht="28.8" x14ac:dyDescent="0.3">
      <c r="A27" s="4">
        <v>22</v>
      </c>
      <c r="B27" s="5" t="s">
        <v>25</v>
      </c>
      <c r="C27" s="29" t="s">
        <v>45</v>
      </c>
      <c r="D27" s="9" t="s">
        <v>43</v>
      </c>
      <c r="E27" s="7" t="s">
        <v>11</v>
      </c>
      <c r="F27" s="8">
        <v>2</v>
      </c>
      <c r="G27" s="16">
        <v>0</v>
      </c>
      <c r="H27" s="22">
        <f t="shared" si="0"/>
        <v>0</v>
      </c>
      <c r="I27" s="41">
        <f t="shared" si="1"/>
        <v>0</v>
      </c>
      <c r="J27" s="42"/>
      <c r="K27" s="43"/>
      <c r="L27" s="15"/>
    </row>
    <row r="28" spans="1:12" ht="28.8" x14ac:dyDescent="0.3">
      <c r="A28" s="4">
        <v>23</v>
      </c>
      <c r="B28" s="5" t="s">
        <v>25</v>
      </c>
      <c r="C28" s="29" t="s">
        <v>29</v>
      </c>
      <c r="D28" s="9" t="s">
        <v>29</v>
      </c>
      <c r="E28" s="7" t="s">
        <v>11</v>
      </c>
      <c r="F28" s="8">
        <v>17</v>
      </c>
      <c r="G28" s="16">
        <v>0</v>
      </c>
      <c r="H28" s="22">
        <f t="shared" si="0"/>
        <v>0</v>
      </c>
      <c r="I28" s="41">
        <f t="shared" si="1"/>
        <v>0</v>
      </c>
      <c r="J28" s="42"/>
      <c r="K28" s="43"/>
      <c r="L28" s="15"/>
    </row>
    <row r="29" spans="1:12" ht="86.4" x14ac:dyDescent="0.3">
      <c r="A29" s="4">
        <v>24</v>
      </c>
      <c r="B29" s="5" t="s">
        <v>25</v>
      </c>
      <c r="C29" s="29" t="s">
        <v>42</v>
      </c>
      <c r="D29" s="9" t="s">
        <v>21</v>
      </c>
      <c r="E29" s="7" t="s">
        <v>11</v>
      </c>
      <c r="F29" s="8">
        <v>1</v>
      </c>
      <c r="G29" s="16">
        <v>0</v>
      </c>
      <c r="H29" s="22">
        <f t="shared" si="0"/>
        <v>0</v>
      </c>
      <c r="I29" s="41">
        <f t="shared" si="1"/>
        <v>0</v>
      </c>
      <c r="J29" s="42"/>
      <c r="K29" s="43"/>
      <c r="L29" s="18"/>
    </row>
    <row r="30" spans="1:12" ht="28.8" x14ac:dyDescent="0.3">
      <c r="A30" s="4">
        <v>25</v>
      </c>
      <c r="B30" s="5" t="s">
        <v>25</v>
      </c>
      <c r="C30" s="29" t="s">
        <v>41</v>
      </c>
      <c r="D30" s="9" t="s">
        <v>30</v>
      </c>
      <c r="E30" s="7" t="s">
        <v>11</v>
      </c>
      <c r="F30" s="8">
        <v>1</v>
      </c>
      <c r="G30" s="16">
        <v>0</v>
      </c>
      <c r="H30" s="22">
        <f t="shared" si="0"/>
        <v>0</v>
      </c>
      <c r="I30" s="41">
        <f t="shared" si="1"/>
        <v>0</v>
      </c>
      <c r="J30" s="42"/>
      <c r="K30" s="43"/>
      <c r="L30" s="15"/>
    </row>
    <row r="31" spans="1:12" ht="28.8" x14ac:dyDescent="0.3">
      <c r="A31" s="4">
        <v>26</v>
      </c>
      <c r="B31" s="5" t="s">
        <v>25</v>
      </c>
      <c r="C31" s="29" t="s">
        <v>40</v>
      </c>
      <c r="D31" s="9" t="s">
        <v>38</v>
      </c>
      <c r="E31" s="7" t="s">
        <v>33</v>
      </c>
      <c r="F31" s="8">
        <v>300</v>
      </c>
      <c r="G31" s="16">
        <v>0</v>
      </c>
      <c r="H31" s="22">
        <f t="shared" si="0"/>
        <v>0</v>
      </c>
      <c r="I31" s="41">
        <f t="shared" si="1"/>
        <v>0</v>
      </c>
      <c r="J31" s="42"/>
      <c r="K31" s="43"/>
      <c r="L31" s="15"/>
    </row>
    <row r="32" spans="1:12" ht="28.8" x14ac:dyDescent="0.3">
      <c r="A32" s="4">
        <v>27</v>
      </c>
      <c r="B32" s="5" t="s">
        <v>25</v>
      </c>
      <c r="C32" s="29" t="s">
        <v>39</v>
      </c>
      <c r="D32" s="9" t="s">
        <v>47</v>
      </c>
      <c r="E32" s="7" t="s">
        <v>11</v>
      </c>
      <c r="F32" s="8">
        <v>19</v>
      </c>
      <c r="G32" s="16">
        <v>0</v>
      </c>
      <c r="H32" s="22">
        <f t="shared" si="0"/>
        <v>0</v>
      </c>
      <c r="I32" s="41">
        <f t="shared" si="1"/>
        <v>0</v>
      </c>
      <c r="J32" s="42"/>
      <c r="K32" s="43"/>
      <c r="L32" s="15"/>
    </row>
    <row r="33" spans="1:12" ht="28.8" x14ac:dyDescent="0.3">
      <c r="A33" s="4">
        <v>28</v>
      </c>
      <c r="B33" s="5" t="s">
        <v>25</v>
      </c>
      <c r="C33" s="29" t="s">
        <v>36</v>
      </c>
      <c r="D33" s="9" t="s">
        <v>31</v>
      </c>
      <c r="E33" s="7" t="s">
        <v>34</v>
      </c>
      <c r="F33" s="8">
        <v>1</v>
      </c>
      <c r="G33" s="16">
        <v>0</v>
      </c>
      <c r="H33" s="22">
        <f t="shared" si="0"/>
        <v>0</v>
      </c>
      <c r="I33" s="41">
        <f t="shared" si="1"/>
        <v>0</v>
      </c>
      <c r="J33" s="42"/>
      <c r="K33" s="43"/>
      <c r="L33" s="15"/>
    </row>
    <row r="34" spans="1:12" ht="28.8" x14ac:dyDescent="0.3">
      <c r="A34" s="4">
        <v>29</v>
      </c>
      <c r="B34" s="5" t="s">
        <v>25</v>
      </c>
      <c r="C34" s="29" t="s">
        <v>37</v>
      </c>
      <c r="D34" s="9" t="s">
        <v>32</v>
      </c>
      <c r="E34" s="7" t="s">
        <v>35</v>
      </c>
      <c r="F34" s="8">
        <v>52</v>
      </c>
      <c r="G34" s="16">
        <v>0</v>
      </c>
      <c r="H34" s="22">
        <f t="shared" si="0"/>
        <v>0</v>
      </c>
      <c r="I34" s="41">
        <f t="shared" si="1"/>
        <v>0</v>
      </c>
      <c r="J34" s="42"/>
      <c r="K34" s="43"/>
      <c r="L34" s="15"/>
    </row>
    <row r="35" spans="1:12" x14ac:dyDescent="0.3">
      <c r="I35" s="46"/>
      <c r="J35" s="46"/>
      <c r="K35" s="46"/>
      <c r="L35" s="10"/>
    </row>
    <row r="36" spans="1:12" x14ac:dyDescent="0.3">
      <c r="G36" s="11" t="s">
        <v>12</v>
      </c>
      <c r="H36" s="23">
        <f>SUM(H6:H34)</f>
        <v>0</v>
      </c>
      <c r="I36" s="47">
        <f>SUM(I6:K34)</f>
        <v>0</v>
      </c>
      <c r="J36" s="48"/>
      <c r="K36" s="49"/>
    </row>
    <row r="37" spans="1:12" ht="21" x14ac:dyDescent="0.4">
      <c r="D37" s="13" t="s">
        <v>13</v>
      </c>
    </row>
    <row r="39" spans="1:12" x14ac:dyDescent="0.3">
      <c r="B39" s="50" t="s">
        <v>133</v>
      </c>
      <c r="C39" s="50"/>
      <c r="D39" s="50"/>
    </row>
    <row r="40" spans="1:12" x14ac:dyDescent="0.3">
      <c r="B40" s="14" t="s">
        <v>8</v>
      </c>
      <c r="C40" s="44">
        <f>H36</f>
        <v>0</v>
      </c>
      <c r="D40" s="45"/>
    </row>
    <row r="41" spans="1:12" x14ac:dyDescent="0.3">
      <c r="B41" s="14" t="s">
        <v>14</v>
      </c>
      <c r="C41" s="44">
        <f>C42-C40</f>
        <v>0</v>
      </c>
      <c r="D41" s="45"/>
    </row>
    <row r="42" spans="1:12" x14ac:dyDescent="0.3">
      <c r="B42" s="14" t="s">
        <v>15</v>
      </c>
      <c r="C42" s="44">
        <f>I36</f>
        <v>0</v>
      </c>
      <c r="D42" s="45"/>
    </row>
  </sheetData>
  <protectedRanges>
    <protectedRange sqref="L6:L35" name="Oblast2"/>
  </protectedRanges>
  <mergeCells count="38">
    <mergeCell ref="C42:D42"/>
    <mergeCell ref="I15:K15"/>
    <mergeCell ref="I16:K16"/>
    <mergeCell ref="I17:K17"/>
    <mergeCell ref="I35:K35"/>
    <mergeCell ref="I36:K36"/>
    <mergeCell ref="B39:D39"/>
    <mergeCell ref="C40:D40"/>
    <mergeCell ref="C41:D41"/>
    <mergeCell ref="I18:K18"/>
    <mergeCell ref="I8:K8"/>
    <mergeCell ref="I9:K9"/>
    <mergeCell ref="I10:K10"/>
    <mergeCell ref="I11:K11"/>
    <mergeCell ref="I19:K19"/>
    <mergeCell ref="A2:L2"/>
    <mergeCell ref="A3:L3"/>
    <mergeCell ref="I5:K5"/>
    <mergeCell ref="I6:K6"/>
    <mergeCell ref="I7:K7"/>
    <mergeCell ref="I12:K12"/>
    <mergeCell ref="I13:K13"/>
    <mergeCell ref="I29:K29"/>
    <mergeCell ref="I22:K22"/>
    <mergeCell ref="I23:K23"/>
    <mergeCell ref="I24:K24"/>
    <mergeCell ref="I25:K25"/>
    <mergeCell ref="I14:K14"/>
    <mergeCell ref="I20:K20"/>
    <mergeCell ref="I21:K21"/>
    <mergeCell ref="I26:K26"/>
    <mergeCell ref="I27:K27"/>
    <mergeCell ref="I28:K28"/>
    <mergeCell ref="I33:K33"/>
    <mergeCell ref="I34:K34"/>
    <mergeCell ref="I30:K30"/>
    <mergeCell ref="I31:K31"/>
    <mergeCell ref="I32:K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Shrnutí</vt:lpstr>
      <vt:lpstr>ZŠ Edvarda Beneše</vt:lpstr>
      <vt:lpstr>ZŠ Malé Hoštice</vt:lpstr>
      <vt:lpstr>ZŠ Nový Svět</vt:lpstr>
      <vt:lpstr>ZŠ Šrámkova</vt:lpstr>
      <vt:lpstr>ZŠ Vrchní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2015-06-05T18:19:34Z</dcterms:created>
  <dcterms:modified xsi:type="dcterms:W3CDTF">2024-03-04T14:06:51Z</dcterms:modified>
</cp:coreProperties>
</file>